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6\"/>
    </mc:Choice>
  </mc:AlternateContent>
  <xr:revisionPtr revIDLastSave="0" documentId="13_ncr:1_{B8AC2CEE-E9F1-4107-A55E-9240263A1CD9}" xr6:coauthVersionLast="47" xr6:coauthVersionMax="47" xr10:uidLastSave="{00000000-0000-0000-0000-000000000000}"/>
  <bookViews>
    <workbookView xWindow="-120" yWindow="-120" windowWidth="29040" windowHeight="15720" xr2:uid="{6CF6B08C-B24A-47BF-BD7D-3728183BCAD1}"/>
  </bookViews>
  <sheets>
    <sheet name="2026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38" i="1"/>
  <c r="D57" i="1"/>
  <c r="D30" i="1"/>
  <c r="D33" i="1"/>
  <c r="D49" i="1"/>
  <c r="D36" i="1"/>
  <c r="D41" i="1"/>
  <c r="D16" i="1"/>
  <c r="D17" i="1"/>
  <c r="D55" i="1"/>
  <c r="D9" i="1"/>
  <c r="D15" i="1"/>
  <c r="D31" i="1"/>
  <c r="D66" i="1" l="1"/>
  <c r="A75" i="1"/>
  <c r="D150" i="1"/>
  <c r="A86" i="1" l="1"/>
</calcChain>
</file>

<file path=xl/sharedStrings.xml><?xml version="1.0" encoding="utf-8"?>
<sst xmlns="http://schemas.openxmlformats.org/spreadsheetml/2006/main" count="384" uniqueCount="204">
  <si>
    <t>Centar za odgoj i obrazovanje Lug</t>
  </si>
  <si>
    <t>Kneza Zdeslava 2, Lug Samoborski</t>
  </si>
  <si>
    <t>10432 Bregana</t>
  </si>
  <si>
    <t>OIB: 33776947373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</si>
  <si>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</si>
  <si>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</si>
  <si>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</si>
  <si>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</si>
  <si>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</si>
  <si>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</si>
  <si>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</si>
  <si>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Samobor</t>
  </si>
  <si>
    <t>3222 Namirnice</t>
  </si>
  <si>
    <t>LJEKARNE ZAGREBAČKE ŽUPANIJE</t>
  </si>
  <si>
    <t>Bregana</t>
  </si>
  <si>
    <t>3222 Materijal za zdravstvenu zaštitu</t>
  </si>
  <si>
    <t>INA d.d.</t>
  </si>
  <si>
    <t>3224 Materijal za održavanje objekata</t>
  </si>
  <si>
    <t>Velika Gorica</t>
  </si>
  <si>
    <t>HPB d.d.</t>
  </si>
  <si>
    <t>3431 Bankarske usluge/platni promet</t>
  </si>
  <si>
    <t>Jastrebarsko</t>
  </si>
  <si>
    <t>3722 Kulturno zabavne potrebe korisnika</t>
  </si>
  <si>
    <t>KONZUM plus d.o.o.</t>
  </si>
  <si>
    <t>LIDL Hrvatska d.o.o. k.d.</t>
  </si>
  <si>
    <t>PLODINE d.d.</t>
  </si>
  <si>
    <t>Rijeka</t>
  </si>
  <si>
    <t>SPAR HRVATSKA d.o.o.</t>
  </si>
  <si>
    <t>Način objave isplaćenog iznosa</t>
  </si>
  <si>
    <t>Vrsta rashoda i izdataka</t>
  </si>
  <si>
    <t>3723 džeparac korisnicima</t>
  </si>
  <si>
    <t>Isplaćena sredstva s računa državne riznice</t>
  </si>
  <si>
    <t>3111 Plaće za redovan rad</t>
  </si>
  <si>
    <t>3114 Plaće za posebne uvjete rada</t>
  </si>
  <si>
    <t>3132 Doprinos za ZO na plaću</t>
  </si>
  <si>
    <t>3212 Naknada za prijevoz na posao i s posla</t>
  </si>
  <si>
    <t>Lučko</t>
  </si>
  <si>
    <t>Sesvete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</si>
  <si>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</si>
  <si>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</si>
  <si>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</si>
  <si>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</si>
  <si>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</si>
  <si>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</si>
  <si>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</si>
  <si>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</si>
  <si>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</si>
  <si>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</si>
  <si>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</si>
  <si>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</si>
  <si>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</si>
  <si>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</si>
  <si>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</si>
  <si>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</si>
  <si>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TEHNOPROMET 93 d.o.o.</t>
  </si>
  <si>
    <t>HRT odjel pretplate</t>
  </si>
  <si>
    <t xml:space="preserve">3295 Ostale pristojbe </t>
  </si>
  <si>
    <t>3221 Materijal za higijenu</t>
  </si>
  <si>
    <t>3221 Materijal za čišćenje</t>
  </si>
  <si>
    <t xml:space="preserve">INFORMACIJA O TROŠENJU SREDSTAVA </t>
  </si>
  <si>
    <t>3223 Motorni benzin i dizel</t>
  </si>
  <si>
    <t>3113 Plaće za prekovremeni rad</t>
  </si>
  <si>
    <t>3224 Materijal za održavanje vozila</t>
  </si>
  <si>
    <t>GLOBALNA HRANA d.o.o.</t>
  </si>
  <si>
    <t>AGROPROTEINKA-ENERGIJA</t>
  </si>
  <si>
    <t>3234 Ostale komunalne usluge</t>
  </si>
  <si>
    <t>3231 Usluge telefona</t>
  </si>
  <si>
    <t>A1 HRVATSKA d.o.o.</t>
  </si>
  <si>
    <t>3232 Tekuće održavanje vozila</t>
  </si>
  <si>
    <t>EKO-FLOR PLUS d.o.o.</t>
  </si>
  <si>
    <t>Oroslavlje</t>
  </si>
  <si>
    <t>3234 Odvoz smeća</t>
  </si>
  <si>
    <t>HRVATSKA POŠTA</t>
  </si>
  <si>
    <t>3231 Poštanske uskuge -OJN</t>
  </si>
  <si>
    <t>HT -HRVATSKI TELEKOM</t>
  </si>
  <si>
    <t>3237 Ostale intelektualne usluge</t>
  </si>
  <si>
    <t>KELING SIGURNOST d.o.o.</t>
  </si>
  <si>
    <t>KOMUNALAC d.o.o.</t>
  </si>
  <si>
    <t>SERVIS AUTOMOBILA MIHELIĆ</t>
  </si>
  <si>
    <t>VODOOPSKRBA I ODVODNJA d.o.o.</t>
  </si>
  <si>
    <t>3234 Opskrba vodom</t>
  </si>
  <si>
    <t>Isplaćena sredstva s transakcijskog računa Ustanove (uključene blagajničke isplate)</t>
  </si>
  <si>
    <t>3235 Najam građevinskih objekata</t>
  </si>
  <si>
    <t>TONI TRADE d.o.o.</t>
  </si>
  <si>
    <t>Zaprešić</t>
  </si>
  <si>
    <t>3221 Ostali materijal za potrebe redovnog poslov.</t>
  </si>
  <si>
    <t>3232 Tekuće održavanje objekata</t>
  </si>
  <si>
    <t>3234 Iznošenje i odvoz smeća</t>
  </si>
  <si>
    <t xml:space="preserve">SUPERKLJUČ </t>
  </si>
  <si>
    <t>Petrušić Darko</t>
  </si>
  <si>
    <t>3237 Ugovori o djelu</t>
  </si>
  <si>
    <t>3213 Seminari, savjetovanja</t>
  </si>
  <si>
    <t xml:space="preserve">FINA </t>
  </si>
  <si>
    <t>3431 Usluge platnog prometa</t>
  </si>
  <si>
    <t>VLADIMIR GORNIK</t>
  </si>
  <si>
    <t>3211 službena putovanja</t>
  </si>
  <si>
    <t>PEVEX</t>
  </si>
  <si>
    <t>3121 Ostali rashodi za zaposlene</t>
  </si>
  <si>
    <t>STUDENAC d.o.o</t>
  </si>
  <si>
    <t>Omiš</t>
  </si>
  <si>
    <t>PROVIS d.o.o. Željeznarija Skendrović</t>
  </si>
  <si>
    <t>FOTO MAX 2</t>
  </si>
  <si>
    <t>u.o. NANI</t>
  </si>
  <si>
    <t>MARAVIĆ GRADITELJSTVO J.D.O.O.</t>
  </si>
  <si>
    <t>Nos. Dubrava</t>
  </si>
  <si>
    <t>3236 Obavezni zdravstveni pregledi</t>
  </si>
  <si>
    <t>3234 Tekuće održavanje opreme</t>
  </si>
  <si>
    <t>DOM ZDRAVLJA ZAGREBAČKE ŽUPANIJE</t>
  </si>
  <si>
    <t>J.M. POLJAK D.O.O.</t>
  </si>
  <si>
    <t>3225 Sitan inventar</t>
  </si>
  <si>
    <t>MEDICINSKI BIOKEM.LABARATORIJ vl. Vlasta Zovko</t>
  </si>
  <si>
    <t>3222 Odjeća i obuća korisnika</t>
  </si>
  <si>
    <t>PRO TERMO</t>
  </si>
  <si>
    <t>2326 Obavezni zdravstveni pregledi</t>
  </si>
  <si>
    <t>SUPER MES D.O.O.</t>
  </si>
  <si>
    <t>VATROPROMET D.O.O.</t>
  </si>
  <si>
    <t>3234 Tekuće održavanje vozila</t>
  </si>
  <si>
    <t>HACIJENDA D.O.O.</t>
  </si>
  <si>
    <t>Sveti Juraj</t>
  </si>
  <si>
    <t>Rakitje</t>
  </si>
  <si>
    <t>ZA SVIBANJ 2026. GODINE</t>
  </si>
  <si>
    <t>UKUPNO ZA SVIBANJ  2026.</t>
  </si>
  <si>
    <t>31 RASHODI ZA ZAPOSLENE U SVIBNJU 2026.</t>
  </si>
  <si>
    <t>DM - DROGERIE MARKT D.O.O.</t>
  </si>
  <si>
    <t>LET IT BE D.O.O.</t>
  </si>
  <si>
    <t>KOMUNALAC D.O.O.</t>
  </si>
  <si>
    <t>3239 Usluge fotografiranja</t>
  </si>
  <si>
    <t>KARMEN FAKIN J.D.O.O.</t>
  </si>
  <si>
    <t>3294 Članarina</t>
  </si>
  <si>
    <t>HAK (Hrvatski autoklub)</t>
  </si>
  <si>
    <t>PEPCO CROATIA D.O.O.</t>
  </si>
  <si>
    <t>DIGITAL FOTO KRIN P2</t>
  </si>
  <si>
    <t>3239 Usluge uveza</t>
  </si>
  <si>
    <t>BOŽO COMERCE D.O.O.</t>
  </si>
  <si>
    <t>Vrlika</t>
  </si>
  <si>
    <t>MILLEM INŽENJERING D.O.O.</t>
  </si>
  <si>
    <t>Gospić</t>
  </si>
  <si>
    <t>ORO GORO D.O.O.</t>
  </si>
  <si>
    <t>RUDAN D.O.O.</t>
  </si>
  <si>
    <t>Žminj</t>
  </si>
  <si>
    <t>LPP CROATIA D.O.O.</t>
  </si>
  <si>
    <t>3722 prijevozni troškovi korisnicima ustanove</t>
  </si>
  <si>
    <t>3214 loko vožnja</t>
  </si>
  <si>
    <t>3224 Materijal za održavanje objekta</t>
  </si>
  <si>
    <t>CENTAR ZA VOZILA HRVATSKE D.D.</t>
  </si>
  <si>
    <t>3239 Registracija vozila</t>
  </si>
  <si>
    <t>GOKART CENTAR D.O.O.</t>
  </si>
  <si>
    <t>NAKLADA SLAP D.O.O.</t>
  </si>
  <si>
    <t>3222 Materijal za radnu okupaciju korisnika</t>
  </si>
  <si>
    <t>RAFTREK TRAVEL D.O.O.</t>
  </si>
  <si>
    <t>CENTAR ZA PRUŽANJE USLUGA U ZAJEDNICI MALI DOM</t>
  </si>
  <si>
    <t>OBRT ZA AUTO TAXI PRIJEVOZ VL. D. ŠIMUNJAK</t>
  </si>
  <si>
    <t>AGROCENTAR NADA D.O.O.</t>
  </si>
  <si>
    <t>3722 Prijevozni troškovi korisnika</t>
  </si>
  <si>
    <t>AUTOTURIST SAMOBOR D.O.O.</t>
  </si>
  <si>
    <t>AUTOWILL D.O.O.</t>
  </si>
  <si>
    <t>C.I.A.K.  D.O.O.</t>
  </si>
  <si>
    <t>CONCEPT SISTEMI D.O.O.</t>
  </si>
  <si>
    <t>3224 Materijal za opremu</t>
  </si>
  <si>
    <t>CROATIA OSIGURANJE D.D.</t>
  </si>
  <si>
    <t>3292 Osiguranje vozila (traktor)</t>
  </si>
  <si>
    <t>3234 Tekuće održavanje objekata</t>
  </si>
  <si>
    <t>ELEKTRO NIK, obrt za elektroinstalacije</t>
  </si>
  <si>
    <t>GRADITELJSTVO SABLJO D.O.O.</t>
  </si>
  <si>
    <t>3239 Ostale nespomenute usluge</t>
  </si>
  <si>
    <t>ILDAKS D.O.O.</t>
  </si>
  <si>
    <t>3224 Materijal za objekte</t>
  </si>
  <si>
    <t>3235 Najamnina za spremnik</t>
  </si>
  <si>
    <t>KROMETAL</t>
  </si>
  <si>
    <t>MESSER CROATIA PLIN</t>
  </si>
  <si>
    <t>MUNDOMILIJA D.O.O.</t>
  </si>
  <si>
    <t>3213 Seminari, edukacije</t>
  </si>
  <si>
    <t>ODVJETNICA IVANA BRKIĆ</t>
  </si>
  <si>
    <t>3237 Usluge odvjetnika</t>
  </si>
  <si>
    <t>PASTOR INŽENJERING D.D.</t>
  </si>
  <si>
    <t>3221 Uredski i potrošni materijal</t>
  </si>
  <si>
    <t>SLASTICE DOMINIK J.D.O.O.</t>
  </si>
  <si>
    <t>Dugo Selo</t>
  </si>
  <si>
    <t xml:space="preserve">TEHNOVAR </t>
  </si>
  <si>
    <t>VORTAK TIME J.D.O.O.</t>
  </si>
  <si>
    <t>ZZJZ ZAGREBAČKE ŽUPANIJE</t>
  </si>
  <si>
    <t>3232 Tekuće održavanje opreme</t>
  </si>
  <si>
    <t>3238 Ostale računalne usluge</t>
  </si>
  <si>
    <t>BUMBAR MAKS, OU vl. Mario Maksimović</t>
  </si>
  <si>
    <t>INFINITEL MARIS D.O.O.</t>
  </si>
  <si>
    <t>ZVER NAPOLI D.O.O.</t>
  </si>
  <si>
    <t>VIRTUOZ USLUGE D.O.O.</t>
  </si>
  <si>
    <t>MOTEL STARI KROV D.O.O</t>
  </si>
  <si>
    <t>JANDRAS, obrt za ugost. Vl. Nenad Jandras</t>
  </si>
  <si>
    <t>DEICHMANN TRGOVINA OBUĆOM D.O.O.</t>
  </si>
  <si>
    <t>VULKANIZER M&amp;Đ</t>
  </si>
  <si>
    <t xml:space="preserve">SERVIS KUĆANSKIH APARATA GOLUB </t>
  </si>
  <si>
    <t>KiB J.D.O.O.</t>
  </si>
  <si>
    <t>Bestovje</t>
  </si>
  <si>
    <t>3299 Ostale nespomenuti rashodi (cvijeće)</t>
  </si>
  <si>
    <t>ZAPREŠIĆ D.O.O.</t>
  </si>
  <si>
    <t>LAGARDERE TRAVEL RETAIL CROATIA D.O.O.</t>
  </si>
  <si>
    <t>Draganić</t>
  </si>
  <si>
    <t>AQUARIUM PULA D.O.O.</t>
  </si>
  <si>
    <t>Pula</t>
  </si>
  <si>
    <t>JUPITER-EXPORT D.O.O.</t>
  </si>
  <si>
    <t>GRAD JASTREBARSKO</t>
  </si>
  <si>
    <t>KBT, obrt vl. Branka Bagarić</t>
  </si>
  <si>
    <t>Lug Samoborski, 02.06.2026.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</si>
</sst>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0" fontId="1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7" xfId="0" applyFont="1" applyBorder="1"/>
    <xf numFmtId="166" fontId="0" fillId="0" borderId="0" xfId="0" applyNumberFormat="1"/>
    <xf numFmtId="167" fontId="0" fillId="0" borderId="0" xfId="0" applyNumberForma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" fillId="0" borderId="6" xfId="0" applyNumberFormat="1" applyFont="1" applyBorder="1"/>
    <xf numFmtId="164" fontId="5" fillId="0" borderId="6" xfId="0" applyNumberFormat="1" applyFont="1" applyBorder="1"/>
    <xf numFmtId="0" fontId="1" fillId="0" borderId="7" xfId="0" applyFont="1" applyBorder="1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1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166" fontId="1" fillId="0" borderId="6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8" xfId="0" applyNumberFormat="1" applyFont="1" applyBorder="1" applyAlignment="1">
      <alignment horizontal="center" vertical="center"/>
    </xf>
    <xf numFmtId="166" fontId="1" fillId="0" borderId="4" xfId="0" applyNumberFormat="1" applyFont="1" applyBorder="1"/>
    <xf numFmtId="166" fontId="1" fillId="0" borderId="22" xfId="0" applyNumberFormat="1" applyFont="1" applyBorder="1"/>
    <xf numFmtId="166" fontId="1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center"/>
    </xf>
    <xf numFmtId="164" fontId="7" fillId="0" borderId="6" xfId="0" applyNumberFormat="1" applyFont="1" applyBorder="1"/>
    <xf numFmtId="0" fontId="7" fillId="0" borderId="7" xfId="0" applyFont="1" applyBorder="1"/>
    <xf numFmtId="164" fontId="1" fillId="0" borderId="14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G154"/>
  <sheetViews>
    <sheetView tabSelected="1" topLeftCell="A120" zoomScaleNormal="100" workbookViewId="0">
      <selection activeCell="B153" sqref="B153"/>
    </sheetView>
  </sheetViews>
  <sheetFormatPr defaultRowHeight="15" x14ac:dyDescent="0.25"/>
  <cols>
    <col min="1" max="1" width="53.28515625" customWidth="1"/>
    <col min="2" max="2" width="46.140625" customWidth="1"/>
    <col min="3" max="3" width="24.7109375" customWidth="1"/>
    <col min="4" max="4" width="17" customWidth="1"/>
    <col min="5" max="5" width="45.5703125" customWidth="1"/>
    <col min="7" max="7" width="21.14062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7" x14ac:dyDescent="0.25">
      <c r="A1" s="1" t="s">
        <v>0</v>
      </c>
      <c r="B1" s="1"/>
      <c r="C1" s="1"/>
      <c r="D1" s="1"/>
      <c r="E1" s="2"/>
    </row>
    <row r="2" spans="1:7" x14ac:dyDescent="0.25">
      <c r="A2" s="1" t="s">
        <v>1</v>
      </c>
      <c r="B2" s="1"/>
      <c r="C2" s="1"/>
      <c r="D2" s="1"/>
      <c r="E2" s="2"/>
    </row>
    <row r="3" spans="1:7" x14ac:dyDescent="0.25">
      <c r="A3" s="1" t="s">
        <v>2</v>
      </c>
      <c r="D3" s="1"/>
    </row>
    <row r="4" spans="1:7" ht="14.25" customHeight="1" x14ac:dyDescent="0.25">
      <c r="A4" s="1" t="s">
        <v>3</v>
      </c>
      <c r="F4" s="2"/>
    </row>
    <row r="5" spans="1:7" ht="15.75" customHeight="1" x14ac:dyDescent="0.3">
      <c r="A5" s="1"/>
      <c r="B5" s="3" t="s">
        <v>59</v>
      </c>
      <c r="C5" s="4" t="s">
        <v>120</v>
      </c>
      <c r="F5" s="2"/>
    </row>
    <row r="6" spans="1:7" ht="18.75" customHeight="1" thickBot="1" x14ac:dyDescent="0.4">
      <c r="A6" s="5" t="s">
        <v>81</v>
      </c>
      <c r="B6" s="6"/>
    </row>
    <row r="7" spans="1:7" x14ac:dyDescent="0.25">
      <c r="A7" s="7" t="s">
        <v>5</v>
      </c>
      <c r="B7" s="8" t="s">
        <v>6</v>
      </c>
      <c r="C7" s="8" t="s">
        <v>7</v>
      </c>
      <c r="D7" s="8" t="s">
        <v>8</v>
      </c>
      <c r="E7" s="9" t="s">
        <v>9</v>
      </c>
    </row>
    <row r="8" spans="1:7" x14ac:dyDescent="0.25">
      <c r="A8" s="50" t="s">
        <v>198</v>
      </c>
      <c r="B8" s="51">
        <v>972615522</v>
      </c>
      <c r="C8" s="10" t="s">
        <v>199</v>
      </c>
      <c r="D8" s="68">
        <v>168</v>
      </c>
      <c r="E8" s="46" t="s">
        <v>22</v>
      </c>
    </row>
    <row r="9" spans="1:7" x14ac:dyDescent="0.25">
      <c r="A9" s="50" t="s">
        <v>133</v>
      </c>
      <c r="B9" s="51">
        <v>70556628316</v>
      </c>
      <c r="C9" s="10" t="s">
        <v>134</v>
      </c>
      <c r="D9" s="68">
        <f>7.8+1.5+1.8</f>
        <v>11.100000000000001</v>
      </c>
      <c r="E9" s="46" t="s">
        <v>22</v>
      </c>
    </row>
    <row r="10" spans="1:7" x14ac:dyDescent="0.25">
      <c r="A10" s="50" t="s">
        <v>183</v>
      </c>
      <c r="B10" s="51">
        <v>13771494181</v>
      </c>
      <c r="C10" s="10" t="s">
        <v>10</v>
      </c>
      <c r="D10" s="68">
        <v>16.5</v>
      </c>
      <c r="E10" s="46" t="s">
        <v>22</v>
      </c>
    </row>
    <row r="11" spans="1:7" x14ac:dyDescent="0.25">
      <c r="A11" s="50" t="s">
        <v>150</v>
      </c>
      <c r="B11" s="51">
        <v>71812732448</v>
      </c>
      <c r="C11" s="10" t="s">
        <v>10</v>
      </c>
      <c r="D11" s="68">
        <v>1400</v>
      </c>
      <c r="E11" s="46" t="s">
        <v>91</v>
      </c>
    </row>
    <row r="12" spans="1:7" x14ac:dyDescent="0.25">
      <c r="A12" s="50" t="s">
        <v>144</v>
      </c>
      <c r="B12" s="51">
        <v>73294314024</v>
      </c>
      <c r="C12" s="10" t="s">
        <v>10</v>
      </c>
      <c r="D12" s="68">
        <f>270.2+14.55</f>
        <v>284.75</v>
      </c>
      <c r="E12" s="46" t="s">
        <v>145</v>
      </c>
      <c r="G12" s="36"/>
    </row>
    <row r="13" spans="1:7" x14ac:dyDescent="0.25">
      <c r="A13" s="50" t="s">
        <v>189</v>
      </c>
      <c r="B13" s="51">
        <v>60959154399</v>
      </c>
      <c r="C13" s="10" t="s">
        <v>10</v>
      </c>
      <c r="D13" s="68">
        <f>89.99+179.98</f>
        <v>269.96999999999997</v>
      </c>
      <c r="E13" s="46" t="s">
        <v>111</v>
      </c>
    </row>
    <row r="14" spans="1:7" x14ac:dyDescent="0.25">
      <c r="A14" s="50" t="s">
        <v>131</v>
      </c>
      <c r="B14" s="51">
        <v>37193712861</v>
      </c>
      <c r="C14" s="10" t="s">
        <v>10</v>
      </c>
      <c r="D14" s="68">
        <v>9.9600000000000009</v>
      </c>
      <c r="E14" s="43" t="s">
        <v>132</v>
      </c>
    </row>
    <row r="15" spans="1:7" x14ac:dyDescent="0.25">
      <c r="A15" s="50" t="s">
        <v>123</v>
      </c>
      <c r="B15" s="51">
        <v>94124811986</v>
      </c>
      <c r="C15" s="10" t="s">
        <v>10</v>
      </c>
      <c r="D15" s="68">
        <f>20.59+24.45</f>
        <v>45.04</v>
      </c>
      <c r="E15" s="46" t="s">
        <v>57</v>
      </c>
    </row>
    <row r="16" spans="1:7" x14ac:dyDescent="0.25">
      <c r="A16" s="62" t="s">
        <v>101</v>
      </c>
      <c r="B16" s="61">
        <v>36427468143</v>
      </c>
      <c r="C16" s="10" t="s">
        <v>11</v>
      </c>
      <c r="D16" s="69">
        <f>9+10</f>
        <v>19</v>
      </c>
      <c r="E16" s="43" t="s">
        <v>126</v>
      </c>
      <c r="G16" s="36"/>
    </row>
    <row r="17" spans="1:7" x14ac:dyDescent="0.25">
      <c r="A17" s="52" t="s">
        <v>63</v>
      </c>
      <c r="B17" s="53">
        <v>97492131626</v>
      </c>
      <c r="C17" s="54" t="s">
        <v>10</v>
      </c>
      <c r="D17" s="70">
        <f>41+45.8</f>
        <v>86.8</v>
      </c>
      <c r="E17" s="46" t="s">
        <v>22</v>
      </c>
      <c r="G17" s="36"/>
    </row>
    <row r="18" spans="1:7" x14ac:dyDescent="0.25">
      <c r="A18" s="52" t="s">
        <v>146</v>
      </c>
      <c r="B18" s="53">
        <v>99974139771</v>
      </c>
      <c r="C18" s="54" t="s">
        <v>10</v>
      </c>
      <c r="D18" s="70">
        <v>1810</v>
      </c>
      <c r="E18" s="46" t="s">
        <v>22</v>
      </c>
      <c r="G18" s="36"/>
    </row>
    <row r="19" spans="1:7" x14ac:dyDescent="0.25">
      <c r="A19" s="52" t="s">
        <v>201</v>
      </c>
      <c r="B19" s="53">
        <v>64942661827</v>
      </c>
      <c r="C19" s="54" t="s">
        <v>21</v>
      </c>
      <c r="D19" s="70">
        <v>54</v>
      </c>
      <c r="E19" s="46" t="s">
        <v>65</v>
      </c>
      <c r="G19" s="36"/>
    </row>
    <row r="20" spans="1:7" x14ac:dyDescent="0.25">
      <c r="A20" s="52" t="s">
        <v>117</v>
      </c>
      <c r="B20" s="53">
        <v>63619611208</v>
      </c>
      <c r="C20" s="54" t="s">
        <v>118</v>
      </c>
      <c r="D20" s="70">
        <v>19.2</v>
      </c>
      <c r="E20" s="46" t="s">
        <v>22</v>
      </c>
      <c r="G20" s="36"/>
    </row>
    <row r="21" spans="1:7" x14ac:dyDescent="0.25">
      <c r="A21" s="38" t="s">
        <v>19</v>
      </c>
      <c r="B21" s="48">
        <v>87939104217</v>
      </c>
      <c r="C21" s="10" t="s">
        <v>10</v>
      </c>
      <c r="D21" s="70">
        <v>95.41</v>
      </c>
      <c r="E21" s="43" t="s">
        <v>20</v>
      </c>
      <c r="G21" s="36"/>
    </row>
    <row r="22" spans="1:7" x14ac:dyDescent="0.25">
      <c r="A22" s="38" t="s">
        <v>129</v>
      </c>
      <c r="B22" s="39">
        <v>53540975485</v>
      </c>
      <c r="C22" s="10" t="s">
        <v>10</v>
      </c>
      <c r="D22" s="70">
        <v>100</v>
      </c>
      <c r="E22" s="43" t="s">
        <v>128</v>
      </c>
      <c r="G22" s="36"/>
    </row>
    <row r="23" spans="1:7" x14ac:dyDescent="0.25">
      <c r="A23" s="38" t="s">
        <v>184</v>
      </c>
      <c r="B23" s="39">
        <v>13771494181</v>
      </c>
      <c r="C23" s="10" t="s">
        <v>11</v>
      </c>
      <c r="D23" s="70">
        <v>20.9</v>
      </c>
      <c r="E23" s="46" t="s">
        <v>22</v>
      </c>
      <c r="G23" s="36"/>
    </row>
    <row r="24" spans="1:7" x14ac:dyDescent="0.25">
      <c r="A24" s="38" t="s">
        <v>188</v>
      </c>
      <c r="B24" s="39">
        <v>37233857538</v>
      </c>
      <c r="C24" s="10" t="s">
        <v>84</v>
      </c>
      <c r="D24" s="70">
        <v>21.7</v>
      </c>
      <c r="E24" s="46" t="s">
        <v>22</v>
      </c>
      <c r="G24" s="36"/>
    </row>
    <row r="25" spans="1:7" x14ac:dyDescent="0.25">
      <c r="A25" s="38" t="s">
        <v>200</v>
      </c>
      <c r="B25" s="39">
        <v>41174703915</v>
      </c>
      <c r="C25" s="10" t="s">
        <v>199</v>
      </c>
      <c r="D25" s="70">
        <v>111.4</v>
      </c>
      <c r="E25" s="46" t="s">
        <v>22</v>
      </c>
      <c r="G25" s="36"/>
    </row>
    <row r="26" spans="1:7" x14ac:dyDescent="0.25">
      <c r="A26" s="38" t="s">
        <v>127</v>
      </c>
      <c r="B26" s="39">
        <v>55826723022</v>
      </c>
      <c r="C26" s="10" t="s">
        <v>11</v>
      </c>
      <c r="D26" s="55">
        <v>18.8</v>
      </c>
      <c r="E26" s="46" t="s">
        <v>22</v>
      </c>
      <c r="G26" s="36"/>
    </row>
    <row r="27" spans="1:7" x14ac:dyDescent="0.25">
      <c r="A27" s="38" t="s">
        <v>202</v>
      </c>
      <c r="B27" s="39">
        <v>84708033441</v>
      </c>
      <c r="C27" s="10" t="s">
        <v>10</v>
      </c>
      <c r="D27" s="55">
        <v>1500</v>
      </c>
      <c r="E27" s="46" t="s">
        <v>91</v>
      </c>
      <c r="G27" s="36"/>
    </row>
    <row r="28" spans="1:7" x14ac:dyDescent="0.25">
      <c r="A28" s="38" t="s">
        <v>192</v>
      </c>
      <c r="B28" s="39">
        <v>59615100731</v>
      </c>
      <c r="C28" s="10" t="s">
        <v>193</v>
      </c>
      <c r="D28" s="55">
        <v>52</v>
      </c>
      <c r="E28" s="46" t="s">
        <v>22</v>
      </c>
      <c r="G28" s="36"/>
    </row>
    <row r="29" spans="1:7" x14ac:dyDescent="0.25">
      <c r="A29" s="38" t="s">
        <v>125</v>
      </c>
      <c r="B29" s="39">
        <v>17055681355</v>
      </c>
      <c r="C29" s="10" t="s">
        <v>11</v>
      </c>
      <c r="D29" s="56">
        <v>1</v>
      </c>
      <c r="E29" s="46" t="s">
        <v>65</v>
      </c>
      <c r="G29" s="36"/>
    </row>
    <row r="30" spans="1:7" x14ac:dyDescent="0.25">
      <c r="A30" s="44" t="s">
        <v>23</v>
      </c>
      <c r="B30" s="41">
        <v>62226620908</v>
      </c>
      <c r="C30" s="45" t="s">
        <v>10</v>
      </c>
      <c r="D30" s="70">
        <f>28.81+13.27</f>
        <v>42.08</v>
      </c>
      <c r="E30" s="46" t="s">
        <v>57</v>
      </c>
      <c r="G30" s="36"/>
    </row>
    <row r="31" spans="1:7" x14ac:dyDescent="0.25">
      <c r="A31" s="44" t="s">
        <v>23</v>
      </c>
      <c r="B31" s="41">
        <v>62226620908</v>
      </c>
      <c r="C31" s="45" t="s">
        <v>10</v>
      </c>
      <c r="D31" s="56">
        <f>36.64</f>
        <v>36.64</v>
      </c>
      <c r="E31" s="46" t="s">
        <v>58</v>
      </c>
      <c r="G31" s="36"/>
    </row>
    <row r="32" spans="1:7" x14ac:dyDescent="0.25">
      <c r="A32" s="44" t="s">
        <v>23</v>
      </c>
      <c r="B32" s="41">
        <v>62226620908</v>
      </c>
      <c r="C32" s="45" t="s">
        <v>10</v>
      </c>
      <c r="D32" s="56">
        <v>4.29</v>
      </c>
      <c r="E32" s="43" t="s">
        <v>85</v>
      </c>
      <c r="G32" s="36"/>
    </row>
    <row r="33" spans="1:7" x14ac:dyDescent="0.25">
      <c r="A33" s="44" t="s">
        <v>23</v>
      </c>
      <c r="B33" s="41">
        <v>62226620908</v>
      </c>
      <c r="C33" s="45" t="s">
        <v>10</v>
      </c>
      <c r="D33" s="70">
        <f>146.02+119.81+189.61</f>
        <v>455.44000000000005</v>
      </c>
      <c r="E33" s="43" t="s">
        <v>12</v>
      </c>
      <c r="G33" s="36"/>
    </row>
    <row r="34" spans="1:7" x14ac:dyDescent="0.25">
      <c r="A34" s="38" t="s">
        <v>196</v>
      </c>
      <c r="B34" s="39">
        <v>26125432822</v>
      </c>
      <c r="C34" s="10" t="s">
        <v>197</v>
      </c>
      <c r="D34" s="55">
        <v>22</v>
      </c>
      <c r="E34" s="46" t="s">
        <v>22</v>
      </c>
      <c r="G34" s="36"/>
    </row>
    <row r="35" spans="1:7" x14ac:dyDescent="0.25">
      <c r="A35" s="38" t="s">
        <v>124</v>
      </c>
      <c r="B35" s="39">
        <v>19757590850</v>
      </c>
      <c r="C35" s="10" t="s">
        <v>21</v>
      </c>
      <c r="D35" s="55">
        <v>30.2</v>
      </c>
      <c r="E35" s="46" t="s">
        <v>22</v>
      </c>
      <c r="G35" s="36"/>
    </row>
    <row r="36" spans="1:7" x14ac:dyDescent="0.25">
      <c r="A36" s="44" t="s">
        <v>140</v>
      </c>
      <c r="B36" s="41">
        <v>46556562723</v>
      </c>
      <c r="C36" s="45" t="s">
        <v>10</v>
      </c>
      <c r="D36" s="55">
        <f>65.41+146.27</f>
        <v>211.68</v>
      </c>
      <c r="E36" s="46" t="s">
        <v>111</v>
      </c>
      <c r="G36" s="36"/>
    </row>
    <row r="37" spans="1:7" x14ac:dyDescent="0.25">
      <c r="A37" s="44" t="s">
        <v>24</v>
      </c>
      <c r="B37" s="41">
        <v>66089976432</v>
      </c>
      <c r="C37" s="45" t="s">
        <v>18</v>
      </c>
      <c r="D37" s="55">
        <v>5.99</v>
      </c>
      <c r="E37" s="46" t="s">
        <v>57</v>
      </c>
      <c r="G37" s="36"/>
    </row>
    <row r="38" spans="1:7" x14ac:dyDescent="0.25">
      <c r="A38" s="44" t="s">
        <v>24</v>
      </c>
      <c r="B38" s="41">
        <v>66089976432</v>
      </c>
      <c r="C38" s="45" t="s">
        <v>18</v>
      </c>
      <c r="D38" s="55">
        <f>7.04</f>
        <v>7.04</v>
      </c>
      <c r="E38" s="43" t="s">
        <v>85</v>
      </c>
      <c r="G38" s="36"/>
    </row>
    <row r="39" spans="1:7" x14ac:dyDescent="0.25">
      <c r="A39" s="44" t="s">
        <v>24</v>
      </c>
      <c r="B39" s="41">
        <v>66089976432</v>
      </c>
      <c r="C39" s="45" t="s">
        <v>18</v>
      </c>
      <c r="D39" s="55">
        <v>116.74</v>
      </c>
      <c r="E39" s="46" t="s">
        <v>12</v>
      </c>
      <c r="G39" s="36"/>
    </row>
    <row r="40" spans="1:7" x14ac:dyDescent="0.25">
      <c r="A40" s="44" t="s">
        <v>24</v>
      </c>
      <c r="B40" s="41">
        <v>66089976432</v>
      </c>
      <c r="C40" s="45" t="s">
        <v>18</v>
      </c>
      <c r="D40" s="56">
        <v>10.47</v>
      </c>
      <c r="E40" s="46" t="s">
        <v>194</v>
      </c>
      <c r="G40" s="36"/>
    </row>
    <row r="41" spans="1:7" x14ac:dyDescent="0.25">
      <c r="A41" s="38" t="s">
        <v>13</v>
      </c>
      <c r="B41" s="39">
        <v>71623616932</v>
      </c>
      <c r="C41" s="10" t="s">
        <v>14</v>
      </c>
      <c r="D41" s="56">
        <f>8.32+11.68+5.5</f>
        <v>25.5</v>
      </c>
      <c r="E41" s="43" t="s">
        <v>15</v>
      </c>
      <c r="G41" s="36"/>
    </row>
    <row r="42" spans="1:7" x14ac:dyDescent="0.25">
      <c r="A42" s="38" t="s">
        <v>103</v>
      </c>
      <c r="B42" s="39">
        <v>25827577808</v>
      </c>
      <c r="C42" s="10" t="s">
        <v>104</v>
      </c>
      <c r="D42" s="56">
        <v>13.9</v>
      </c>
      <c r="E42" s="46" t="s">
        <v>22</v>
      </c>
      <c r="G42" s="36"/>
    </row>
    <row r="43" spans="1:7" x14ac:dyDescent="0.25">
      <c r="A43" s="38" t="s">
        <v>135</v>
      </c>
      <c r="B43" s="39">
        <v>30608889162</v>
      </c>
      <c r="C43" s="10" t="s">
        <v>136</v>
      </c>
      <c r="D43" s="56">
        <v>16.600000000000001</v>
      </c>
      <c r="E43" s="46" t="s">
        <v>22</v>
      </c>
      <c r="G43" s="36"/>
    </row>
    <row r="44" spans="1:7" x14ac:dyDescent="0.25">
      <c r="A44" s="44" t="s">
        <v>187</v>
      </c>
      <c r="B44" s="41">
        <v>64049295062</v>
      </c>
      <c r="C44" s="45" t="s">
        <v>84</v>
      </c>
      <c r="D44" s="56">
        <v>15.2</v>
      </c>
      <c r="E44" s="46" t="s">
        <v>22</v>
      </c>
      <c r="G44" s="36"/>
    </row>
    <row r="45" spans="1:7" ht="15.75" customHeight="1" x14ac:dyDescent="0.25">
      <c r="A45" s="38" t="s">
        <v>147</v>
      </c>
      <c r="B45" s="39">
        <v>70108447975</v>
      </c>
      <c r="C45" s="10" t="s">
        <v>21</v>
      </c>
      <c r="D45" s="55">
        <v>2374.29</v>
      </c>
      <c r="E45" s="46" t="s">
        <v>148</v>
      </c>
      <c r="G45" s="36"/>
    </row>
    <row r="46" spans="1:7" x14ac:dyDescent="0.25">
      <c r="A46" s="38" t="s">
        <v>151</v>
      </c>
      <c r="B46" s="39">
        <v>60000081427</v>
      </c>
      <c r="C46" s="10" t="s">
        <v>10</v>
      </c>
      <c r="D46" s="55">
        <v>28</v>
      </c>
      <c r="E46" s="46" t="s">
        <v>65</v>
      </c>
      <c r="G46" s="36"/>
    </row>
    <row r="47" spans="1:7" x14ac:dyDescent="0.25">
      <c r="A47" s="38" t="s">
        <v>137</v>
      </c>
      <c r="B47" s="39">
        <v>82263839059</v>
      </c>
      <c r="C47" s="10" t="s">
        <v>70</v>
      </c>
      <c r="D47" s="55">
        <v>44.8</v>
      </c>
      <c r="E47" s="46" t="s">
        <v>22</v>
      </c>
      <c r="G47" s="36"/>
    </row>
    <row r="48" spans="1:7" x14ac:dyDescent="0.25">
      <c r="A48" s="38" t="s">
        <v>130</v>
      </c>
      <c r="B48" s="39">
        <v>43416900320</v>
      </c>
      <c r="C48" s="10" t="s">
        <v>10</v>
      </c>
      <c r="D48" s="55">
        <v>12.3</v>
      </c>
      <c r="E48" s="46" t="s">
        <v>111</v>
      </c>
      <c r="G48" s="36"/>
    </row>
    <row r="49" spans="1:7" x14ac:dyDescent="0.25">
      <c r="A49" s="44" t="s">
        <v>96</v>
      </c>
      <c r="B49" s="41">
        <v>73660371074</v>
      </c>
      <c r="C49" s="45" t="s">
        <v>37</v>
      </c>
      <c r="D49" s="56">
        <f>9.51+25.99</f>
        <v>35.5</v>
      </c>
      <c r="E49" s="43" t="s">
        <v>85</v>
      </c>
      <c r="G49" s="36"/>
    </row>
    <row r="50" spans="1:7" x14ac:dyDescent="0.25">
      <c r="A50" s="44" t="s">
        <v>96</v>
      </c>
      <c r="B50" s="41">
        <v>73660371074</v>
      </c>
      <c r="C50" s="45" t="s">
        <v>37</v>
      </c>
      <c r="D50" s="56">
        <v>11.99</v>
      </c>
      <c r="E50" s="46" t="s">
        <v>62</v>
      </c>
      <c r="G50" s="36"/>
    </row>
    <row r="51" spans="1:7" x14ac:dyDescent="0.25">
      <c r="A51" s="44" t="s">
        <v>89</v>
      </c>
      <c r="B51" s="41"/>
      <c r="C51" s="45" t="s">
        <v>11</v>
      </c>
      <c r="D51" s="56">
        <v>524.37</v>
      </c>
      <c r="E51" s="46" t="s">
        <v>90</v>
      </c>
      <c r="G51" s="36"/>
    </row>
    <row r="52" spans="1:7" x14ac:dyDescent="0.25">
      <c r="A52" s="44" t="s">
        <v>25</v>
      </c>
      <c r="B52" s="41">
        <v>92510683607</v>
      </c>
      <c r="C52" s="45" t="s">
        <v>26</v>
      </c>
      <c r="D52" s="56">
        <v>11.07</v>
      </c>
      <c r="E52" s="43" t="s">
        <v>85</v>
      </c>
      <c r="G52" s="36"/>
    </row>
    <row r="53" spans="1:7" x14ac:dyDescent="0.25">
      <c r="A53" s="44" t="s">
        <v>100</v>
      </c>
      <c r="B53" s="41">
        <v>21663298537</v>
      </c>
      <c r="C53" s="45" t="s">
        <v>11</v>
      </c>
      <c r="D53" s="56">
        <v>2.4</v>
      </c>
      <c r="E53" s="46" t="s">
        <v>143</v>
      </c>
      <c r="G53" s="36"/>
    </row>
    <row r="54" spans="1:7" x14ac:dyDescent="0.25">
      <c r="A54" s="44" t="s">
        <v>149</v>
      </c>
      <c r="B54" s="41">
        <v>43344232547</v>
      </c>
      <c r="C54" s="45" t="s">
        <v>10</v>
      </c>
      <c r="D54" s="56">
        <v>3700</v>
      </c>
      <c r="E54" s="46" t="s">
        <v>22</v>
      </c>
      <c r="G54" s="36"/>
    </row>
    <row r="55" spans="1:7" x14ac:dyDescent="0.25">
      <c r="A55" s="44" t="s">
        <v>138</v>
      </c>
      <c r="B55" s="41">
        <v>84430586938</v>
      </c>
      <c r="C55" s="45" t="s">
        <v>139</v>
      </c>
      <c r="D55" s="56">
        <f>19+8.6</f>
        <v>27.6</v>
      </c>
      <c r="E55" s="46" t="s">
        <v>22</v>
      </c>
      <c r="G55" s="36"/>
    </row>
    <row r="56" spans="1:7" x14ac:dyDescent="0.25">
      <c r="A56" s="44" t="s">
        <v>191</v>
      </c>
      <c r="B56" s="41">
        <v>64790832635</v>
      </c>
      <c r="C56" s="45" t="s">
        <v>21</v>
      </c>
      <c r="D56" s="56">
        <v>30</v>
      </c>
      <c r="E56" s="46" t="s">
        <v>106</v>
      </c>
      <c r="G56" s="36"/>
    </row>
    <row r="57" spans="1:7" x14ac:dyDescent="0.25">
      <c r="A57" s="52" t="s">
        <v>27</v>
      </c>
      <c r="B57" s="53">
        <v>46108893754</v>
      </c>
      <c r="C57" s="54" t="s">
        <v>10</v>
      </c>
      <c r="D57" s="56">
        <f>80.72+148.91</f>
        <v>229.63</v>
      </c>
      <c r="E57" s="71" t="s">
        <v>12</v>
      </c>
      <c r="G57" s="36"/>
    </row>
    <row r="58" spans="1:7" x14ac:dyDescent="0.25">
      <c r="A58" s="52" t="s">
        <v>27</v>
      </c>
      <c r="B58" s="53">
        <v>46108893754</v>
      </c>
      <c r="C58" s="54" t="s">
        <v>10</v>
      </c>
      <c r="D58" s="70">
        <v>8.3699999999999992</v>
      </c>
      <c r="E58" s="46" t="s">
        <v>57</v>
      </c>
      <c r="G58" s="36"/>
    </row>
    <row r="59" spans="1:7" x14ac:dyDescent="0.25">
      <c r="A59" s="52" t="s">
        <v>98</v>
      </c>
      <c r="B59" s="53">
        <v>2023029348</v>
      </c>
      <c r="C59" s="54" t="s">
        <v>99</v>
      </c>
      <c r="D59" s="56">
        <v>21.55</v>
      </c>
      <c r="E59" s="43" t="s">
        <v>12</v>
      </c>
      <c r="G59" s="36"/>
    </row>
    <row r="60" spans="1:7" x14ac:dyDescent="0.25">
      <c r="A60" s="44" t="s">
        <v>88</v>
      </c>
      <c r="B60" s="41">
        <v>3172978360</v>
      </c>
      <c r="C60" s="45" t="s">
        <v>11</v>
      </c>
      <c r="D60" s="56">
        <v>4</v>
      </c>
      <c r="E60" s="46" t="s">
        <v>17</v>
      </c>
      <c r="G60" s="36"/>
    </row>
    <row r="61" spans="1:7" x14ac:dyDescent="0.25">
      <c r="A61" s="38" t="s">
        <v>102</v>
      </c>
      <c r="B61" s="41">
        <v>62732457717</v>
      </c>
      <c r="C61" s="10" t="s">
        <v>11</v>
      </c>
      <c r="D61" s="55">
        <v>30</v>
      </c>
      <c r="E61" s="46" t="s">
        <v>22</v>
      </c>
      <c r="G61" s="36"/>
    </row>
    <row r="62" spans="1:7" x14ac:dyDescent="0.25">
      <c r="A62" s="38" t="s">
        <v>186</v>
      </c>
      <c r="B62" s="41">
        <v>46574435637</v>
      </c>
      <c r="C62" s="10" t="s">
        <v>10</v>
      </c>
      <c r="D62" s="55">
        <v>29</v>
      </c>
      <c r="E62" s="46" t="s">
        <v>22</v>
      </c>
      <c r="G62" s="36"/>
    </row>
    <row r="63" spans="1:7" x14ac:dyDescent="0.25">
      <c r="A63" s="38" t="s">
        <v>190</v>
      </c>
      <c r="B63" s="41">
        <v>72300130018</v>
      </c>
      <c r="C63" s="10" t="s">
        <v>11</v>
      </c>
      <c r="D63" s="55">
        <v>25</v>
      </c>
      <c r="E63" s="46" t="s">
        <v>116</v>
      </c>
      <c r="G63" s="36"/>
    </row>
    <row r="64" spans="1:7" x14ac:dyDescent="0.25">
      <c r="A64" s="38" t="s">
        <v>195</v>
      </c>
      <c r="B64" s="41">
        <v>96412232479</v>
      </c>
      <c r="C64" s="10" t="s">
        <v>84</v>
      </c>
      <c r="D64" s="55">
        <v>7.96</v>
      </c>
      <c r="E64" s="46" t="s">
        <v>65</v>
      </c>
      <c r="G64" s="36"/>
    </row>
    <row r="65" spans="1:7" ht="15.75" thickBot="1" x14ac:dyDescent="0.3">
      <c r="A65" s="38" t="s">
        <v>185</v>
      </c>
      <c r="B65" s="41">
        <v>71760712472</v>
      </c>
      <c r="C65" s="10" t="s">
        <v>11</v>
      </c>
      <c r="D65" s="55">
        <v>50.3</v>
      </c>
      <c r="E65" s="46" t="s">
        <v>22</v>
      </c>
      <c r="G65" s="36"/>
    </row>
    <row r="66" spans="1:7" ht="15.75" thickBot="1" x14ac:dyDescent="0.3">
      <c r="A66" s="13" t="s">
        <v>121</v>
      </c>
      <c r="B66" s="14"/>
      <c r="C66" s="14"/>
      <c r="D66" s="15">
        <f>SUM(D14:D65)</f>
        <v>12187.109999999997</v>
      </c>
      <c r="E66" s="16"/>
    </row>
    <row r="67" spans="1:7" x14ac:dyDescent="0.25">
      <c r="B67" s="1"/>
      <c r="C67" s="1"/>
      <c r="D67" s="58"/>
      <c r="E67" s="1"/>
    </row>
    <row r="68" spans="1:7" x14ac:dyDescent="0.25">
      <c r="A68" s="1"/>
      <c r="B68" s="1"/>
      <c r="C68" s="1"/>
      <c r="D68" s="58"/>
      <c r="E68" s="1"/>
    </row>
    <row r="69" spans="1:7" ht="21.75" thickBot="1" x14ac:dyDescent="0.4">
      <c r="A69" s="5" t="s">
        <v>4</v>
      </c>
      <c r="B69" s="6"/>
      <c r="C69" s="12"/>
      <c r="D69" s="59"/>
    </row>
    <row r="70" spans="1:7" ht="16.5" thickBot="1" x14ac:dyDescent="0.3">
      <c r="A70" s="17" t="s">
        <v>28</v>
      </c>
      <c r="B70" s="18" t="s">
        <v>29</v>
      </c>
      <c r="C70" s="12"/>
      <c r="D70" s="59"/>
      <c r="E70" s="2"/>
    </row>
    <row r="71" spans="1:7" x14ac:dyDescent="0.25">
      <c r="A71" s="72">
        <v>465</v>
      </c>
      <c r="B71" s="19" t="s">
        <v>95</v>
      </c>
      <c r="C71" s="12"/>
      <c r="D71" s="59"/>
    </row>
    <row r="72" spans="1:7" x14ac:dyDescent="0.25">
      <c r="A72" s="72">
        <v>27</v>
      </c>
      <c r="B72" s="19" t="s">
        <v>142</v>
      </c>
      <c r="C72" s="12"/>
      <c r="D72" s="59"/>
    </row>
    <row r="73" spans="1:7" x14ac:dyDescent="0.25">
      <c r="A73" s="64">
        <v>1195.4000000000001</v>
      </c>
      <c r="B73" s="19" t="s">
        <v>30</v>
      </c>
    </row>
    <row r="74" spans="1:7" ht="15.75" thickBot="1" x14ac:dyDescent="0.3">
      <c r="A74" s="65">
        <v>776.26</v>
      </c>
      <c r="B74" s="22" t="s">
        <v>141</v>
      </c>
      <c r="C74" s="11"/>
    </row>
    <row r="75" spans="1:7" ht="15.75" thickBot="1" x14ac:dyDescent="0.3">
      <c r="A75" s="20">
        <f>SUM(A71:A74)</f>
        <v>2463.66</v>
      </c>
      <c r="B75" s="21" t="s">
        <v>121</v>
      </c>
    </row>
    <row r="78" spans="1:7" ht="21" x14ac:dyDescent="0.35">
      <c r="B78" s="6"/>
      <c r="F78" s="2"/>
    </row>
    <row r="79" spans="1:7" ht="21.75" thickBot="1" x14ac:dyDescent="0.4">
      <c r="A79" s="5" t="s">
        <v>31</v>
      </c>
      <c r="B79" s="6"/>
      <c r="E79" s="2"/>
    </row>
    <row r="80" spans="1:7" ht="16.5" thickBot="1" x14ac:dyDescent="0.3">
      <c r="A80" s="23" t="s">
        <v>28</v>
      </c>
      <c r="B80" s="24" t="s">
        <v>29</v>
      </c>
      <c r="C80" s="10"/>
      <c r="D80" s="10"/>
      <c r="E80" s="10"/>
    </row>
    <row r="81" spans="1:5" x14ac:dyDescent="0.25">
      <c r="A81" s="66">
        <v>148968.19</v>
      </c>
      <c r="B81" s="25" t="s">
        <v>32</v>
      </c>
      <c r="C81" s="10"/>
      <c r="D81" s="59"/>
      <c r="E81" s="1"/>
    </row>
    <row r="82" spans="1:5" x14ac:dyDescent="0.25">
      <c r="A82" s="66">
        <v>3859.98</v>
      </c>
      <c r="B82" s="25" t="s">
        <v>61</v>
      </c>
      <c r="C82" s="10"/>
      <c r="D82" s="59"/>
      <c r="E82" s="1"/>
    </row>
    <row r="83" spans="1:5" x14ac:dyDescent="0.25">
      <c r="A83" s="66">
        <v>12252.11</v>
      </c>
      <c r="B83" s="25" t="s">
        <v>33</v>
      </c>
      <c r="C83" s="49"/>
      <c r="D83" s="59"/>
      <c r="E83" s="1"/>
    </row>
    <row r="84" spans="1:5" x14ac:dyDescent="0.25">
      <c r="A84" s="66">
        <v>10484</v>
      </c>
      <c r="B84" s="25" t="s">
        <v>97</v>
      </c>
      <c r="C84" s="49"/>
      <c r="D84" s="59"/>
      <c r="E84" s="1"/>
    </row>
    <row r="85" spans="1:5" ht="15" customHeight="1" thickBot="1" x14ac:dyDescent="0.3">
      <c r="A85" s="66">
        <v>25727.67</v>
      </c>
      <c r="B85" s="25" t="s">
        <v>34</v>
      </c>
      <c r="C85" s="10"/>
      <c r="D85" s="59"/>
      <c r="E85" s="1"/>
    </row>
    <row r="86" spans="1:5" ht="15.75" thickBot="1" x14ac:dyDescent="0.3">
      <c r="A86" s="26">
        <f>SUM(A81:A85)</f>
        <v>201291.95</v>
      </c>
      <c r="B86" s="27" t="s">
        <v>122</v>
      </c>
      <c r="C86" s="1"/>
      <c r="D86" s="58"/>
      <c r="E86" s="1"/>
    </row>
    <row r="87" spans="1:5" ht="15.75" thickBot="1" x14ac:dyDescent="0.3">
      <c r="A87" s="67">
        <v>7769.46</v>
      </c>
      <c r="B87" s="28" t="s">
        <v>35</v>
      </c>
    </row>
    <row r="88" spans="1:5" x14ac:dyDescent="0.25">
      <c r="B88" s="1"/>
    </row>
    <row r="89" spans="1:5" x14ac:dyDescent="0.25">
      <c r="A89" s="29"/>
      <c r="B89" s="1"/>
    </row>
    <row r="90" spans="1:5" x14ac:dyDescent="0.25">
      <c r="A90" s="29"/>
    </row>
    <row r="91" spans="1:5" ht="18.75" customHeight="1" thickBot="1" x14ac:dyDescent="0.4">
      <c r="A91" s="5" t="s">
        <v>31</v>
      </c>
      <c r="B91" s="6"/>
    </row>
    <row r="92" spans="1:5" x14ac:dyDescent="0.25">
      <c r="A92" s="30" t="s">
        <v>5</v>
      </c>
      <c r="B92" s="31" t="s">
        <v>6</v>
      </c>
      <c r="C92" s="31" t="s">
        <v>7</v>
      </c>
      <c r="D92" s="31" t="s">
        <v>8</v>
      </c>
      <c r="E92" s="60" t="s">
        <v>9</v>
      </c>
    </row>
    <row r="93" spans="1:5" x14ac:dyDescent="0.25">
      <c r="A93" s="38" t="s">
        <v>67</v>
      </c>
      <c r="B93" s="39">
        <v>29524210204</v>
      </c>
      <c r="C93" s="10" t="s">
        <v>10</v>
      </c>
      <c r="D93" s="55">
        <v>145.63</v>
      </c>
      <c r="E93" s="46" t="s">
        <v>66</v>
      </c>
    </row>
    <row r="94" spans="1:5" x14ac:dyDescent="0.25">
      <c r="A94" s="38" t="s">
        <v>152</v>
      </c>
      <c r="B94" s="39">
        <v>70982296603</v>
      </c>
      <c r="C94" s="10" t="s">
        <v>11</v>
      </c>
      <c r="D94" s="55">
        <v>25.74</v>
      </c>
      <c r="E94" s="46" t="s">
        <v>158</v>
      </c>
    </row>
    <row r="95" spans="1:5" x14ac:dyDescent="0.25">
      <c r="A95" s="38" t="s">
        <v>42</v>
      </c>
      <c r="B95" s="48">
        <v>80649374262</v>
      </c>
      <c r="C95" s="42" t="s">
        <v>10</v>
      </c>
      <c r="D95" s="55">
        <v>1831.3</v>
      </c>
      <c r="E95" s="43" t="s">
        <v>12</v>
      </c>
    </row>
    <row r="96" spans="1:5" x14ac:dyDescent="0.25">
      <c r="A96" s="50" t="s">
        <v>64</v>
      </c>
      <c r="B96" s="51">
        <v>90174095121</v>
      </c>
      <c r="C96" s="10" t="s">
        <v>10</v>
      </c>
      <c r="D96" s="63">
        <v>103.88</v>
      </c>
      <c r="E96" s="57" t="s">
        <v>65</v>
      </c>
    </row>
    <row r="97" spans="1:7" x14ac:dyDescent="0.25">
      <c r="A97" s="40" t="s">
        <v>154</v>
      </c>
      <c r="B97" s="41">
        <v>95485292543</v>
      </c>
      <c r="C97" s="10" t="s">
        <v>11</v>
      </c>
      <c r="D97" s="55">
        <v>312.5</v>
      </c>
      <c r="E97" s="46" t="s">
        <v>153</v>
      </c>
    </row>
    <row r="98" spans="1:7" x14ac:dyDescent="0.25">
      <c r="A98" s="40" t="s">
        <v>154</v>
      </c>
      <c r="B98" s="41">
        <v>95485292543</v>
      </c>
      <c r="C98" s="10" t="s">
        <v>11</v>
      </c>
      <c r="D98" s="55">
        <v>625</v>
      </c>
      <c r="E98" s="46" t="s">
        <v>22</v>
      </c>
    </row>
    <row r="99" spans="1:7" x14ac:dyDescent="0.25">
      <c r="A99" s="40" t="s">
        <v>155</v>
      </c>
      <c r="B99" s="41">
        <v>12631083049</v>
      </c>
      <c r="C99" s="10" t="s">
        <v>10</v>
      </c>
      <c r="D99" s="55">
        <v>440.96</v>
      </c>
      <c r="E99" s="46" t="s">
        <v>68</v>
      </c>
      <c r="G99" s="37"/>
    </row>
    <row r="100" spans="1:7" x14ac:dyDescent="0.25">
      <c r="A100" s="40" t="s">
        <v>156</v>
      </c>
      <c r="B100" s="41">
        <v>47428597158</v>
      </c>
      <c r="C100" s="10" t="s">
        <v>10</v>
      </c>
      <c r="D100" s="55">
        <v>3015</v>
      </c>
      <c r="E100" s="46" t="s">
        <v>65</v>
      </c>
    </row>
    <row r="101" spans="1:7" x14ac:dyDescent="0.25">
      <c r="A101" s="40" t="s">
        <v>157</v>
      </c>
      <c r="B101" s="41">
        <v>79612351476</v>
      </c>
      <c r="C101" s="10" t="s">
        <v>10</v>
      </c>
      <c r="D101" s="55">
        <v>3375</v>
      </c>
      <c r="E101" s="46" t="s">
        <v>65</v>
      </c>
    </row>
    <row r="102" spans="1:7" x14ac:dyDescent="0.25">
      <c r="A102" s="40" t="s">
        <v>159</v>
      </c>
      <c r="B102" s="41">
        <v>26187994862</v>
      </c>
      <c r="C102" s="10" t="s">
        <v>10</v>
      </c>
      <c r="D102" s="55">
        <v>13.59</v>
      </c>
      <c r="E102" s="46" t="s">
        <v>160</v>
      </c>
    </row>
    <row r="103" spans="1:7" x14ac:dyDescent="0.25">
      <c r="A103" s="40" t="s">
        <v>107</v>
      </c>
      <c r="B103" s="41">
        <v>67021010361</v>
      </c>
      <c r="C103" s="10" t="s">
        <v>11</v>
      </c>
      <c r="D103" s="55">
        <v>94</v>
      </c>
      <c r="E103" s="46" t="s">
        <v>113</v>
      </c>
    </row>
    <row r="104" spans="1:7" x14ac:dyDescent="0.25">
      <c r="A104" s="38" t="s">
        <v>69</v>
      </c>
      <c r="B104" s="39">
        <v>50730247993</v>
      </c>
      <c r="C104" s="10" t="s">
        <v>70</v>
      </c>
      <c r="D104" s="55">
        <v>66.92</v>
      </c>
      <c r="E104" s="46" t="s">
        <v>71</v>
      </c>
    </row>
    <row r="105" spans="1:7" x14ac:dyDescent="0.25">
      <c r="A105" s="38" t="s">
        <v>162</v>
      </c>
      <c r="B105" s="39">
        <v>85378342067</v>
      </c>
      <c r="C105" s="10" t="s">
        <v>14</v>
      </c>
      <c r="D105" s="55">
        <v>2810</v>
      </c>
      <c r="E105" s="46" t="s">
        <v>161</v>
      </c>
    </row>
    <row r="106" spans="1:7" x14ac:dyDescent="0.25">
      <c r="A106" s="40" t="s">
        <v>92</v>
      </c>
      <c r="B106" s="41">
        <v>85821130368</v>
      </c>
      <c r="C106" s="10" t="s">
        <v>10</v>
      </c>
      <c r="D106" s="55">
        <v>38.85</v>
      </c>
      <c r="E106" s="46" t="s">
        <v>93</v>
      </c>
    </row>
    <row r="107" spans="1:7" x14ac:dyDescent="0.25">
      <c r="A107" s="38" t="s">
        <v>39</v>
      </c>
      <c r="B107" s="39">
        <v>83570236060</v>
      </c>
      <c r="C107" s="10" t="s">
        <v>40</v>
      </c>
      <c r="D107" s="55">
        <v>1137.03</v>
      </c>
      <c r="E107" s="43" t="s">
        <v>12</v>
      </c>
    </row>
    <row r="108" spans="1:7" x14ac:dyDescent="0.25">
      <c r="A108" s="38" t="s">
        <v>163</v>
      </c>
      <c r="B108" s="39">
        <v>74731082543</v>
      </c>
      <c r="C108" s="10" t="s">
        <v>11</v>
      </c>
      <c r="D108" s="55">
        <v>3650</v>
      </c>
      <c r="E108" s="43" t="s">
        <v>164</v>
      </c>
    </row>
    <row r="109" spans="1:7" x14ac:dyDescent="0.25">
      <c r="A109" s="38" t="s">
        <v>47</v>
      </c>
      <c r="B109" s="39">
        <v>41317489366</v>
      </c>
      <c r="C109" s="10" t="s">
        <v>48</v>
      </c>
      <c r="D109" s="55">
        <v>86.54</v>
      </c>
      <c r="E109" s="43" t="s">
        <v>49</v>
      </c>
    </row>
    <row r="110" spans="1:7" x14ac:dyDescent="0.25">
      <c r="A110" s="38" t="s">
        <v>50</v>
      </c>
      <c r="B110" s="47">
        <v>43965974818</v>
      </c>
      <c r="C110" s="10" t="s">
        <v>10</v>
      </c>
      <c r="D110" s="55">
        <v>95.22</v>
      </c>
      <c r="E110" s="43" t="s">
        <v>51</v>
      </c>
    </row>
    <row r="111" spans="1:7" x14ac:dyDescent="0.25">
      <c r="A111" s="38" t="s">
        <v>52</v>
      </c>
      <c r="B111" s="39">
        <v>63073332379</v>
      </c>
      <c r="C111" s="10" t="s">
        <v>10</v>
      </c>
      <c r="D111" s="55">
        <v>1809.59</v>
      </c>
      <c r="E111" s="43" t="s">
        <v>53</v>
      </c>
    </row>
    <row r="112" spans="1:7" x14ac:dyDescent="0.25">
      <c r="A112" s="38" t="s">
        <v>52</v>
      </c>
      <c r="B112" s="39">
        <v>63073332379</v>
      </c>
      <c r="C112" s="10" t="s">
        <v>10</v>
      </c>
      <c r="D112" s="55">
        <v>54.06</v>
      </c>
      <c r="E112" s="43" t="s">
        <v>51</v>
      </c>
    </row>
    <row r="113" spans="1:7" x14ac:dyDescent="0.25">
      <c r="A113" s="38" t="s">
        <v>55</v>
      </c>
      <c r="B113" s="39">
        <v>68419124305</v>
      </c>
      <c r="C113" s="10" t="s">
        <v>10</v>
      </c>
      <c r="D113" s="55">
        <v>10.62</v>
      </c>
      <c r="E113" s="43" t="s">
        <v>56</v>
      </c>
    </row>
    <row r="114" spans="1:7" x14ac:dyDescent="0.25">
      <c r="A114" s="38" t="s">
        <v>72</v>
      </c>
      <c r="B114" s="39">
        <v>87939104217</v>
      </c>
      <c r="C114" s="10" t="s">
        <v>10</v>
      </c>
      <c r="D114" s="55">
        <v>112.24</v>
      </c>
      <c r="E114" s="46" t="s">
        <v>73</v>
      </c>
    </row>
    <row r="115" spans="1:7" x14ac:dyDescent="0.25">
      <c r="A115" s="38" t="s">
        <v>74</v>
      </c>
      <c r="B115" s="39">
        <v>81793146560</v>
      </c>
      <c r="C115" s="10" t="s">
        <v>10</v>
      </c>
      <c r="D115" s="55">
        <v>440.45</v>
      </c>
      <c r="E115" s="46" t="s">
        <v>66</v>
      </c>
    </row>
    <row r="116" spans="1:7" x14ac:dyDescent="0.25">
      <c r="A116" s="38" t="s">
        <v>165</v>
      </c>
      <c r="B116" s="39">
        <v>21720055021</v>
      </c>
      <c r="C116" s="10" t="s">
        <v>11</v>
      </c>
      <c r="D116" s="55">
        <v>267.60000000000002</v>
      </c>
      <c r="E116" s="46" t="s">
        <v>166</v>
      </c>
    </row>
    <row r="117" spans="1:7" x14ac:dyDescent="0.25">
      <c r="A117" s="38" t="s">
        <v>16</v>
      </c>
      <c r="B117" s="39">
        <v>27759560625</v>
      </c>
      <c r="C117" s="10" t="s">
        <v>10</v>
      </c>
      <c r="D117" s="55">
        <v>149.31</v>
      </c>
      <c r="E117" s="57" t="s">
        <v>167</v>
      </c>
    </row>
    <row r="118" spans="1:7" x14ac:dyDescent="0.25">
      <c r="A118" s="38" t="s">
        <v>16</v>
      </c>
      <c r="B118" s="39">
        <v>27759560625</v>
      </c>
      <c r="C118" s="10" t="s">
        <v>10</v>
      </c>
      <c r="D118" s="55">
        <v>260.60000000000002</v>
      </c>
      <c r="E118" s="57" t="s">
        <v>65</v>
      </c>
    </row>
    <row r="119" spans="1:7" x14ac:dyDescent="0.25">
      <c r="A119" s="38" t="s">
        <v>16</v>
      </c>
      <c r="B119" s="39">
        <v>27759560625</v>
      </c>
      <c r="C119" s="10" t="s">
        <v>10</v>
      </c>
      <c r="D119" s="55">
        <v>1881.72</v>
      </c>
      <c r="E119" s="43" t="s">
        <v>60</v>
      </c>
      <c r="G119" s="37"/>
    </row>
    <row r="120" spans="1:7" x14ac:dyDescent="0.25">
      <c r="A120" s="38" t="s">
        <v>108</v>
      </c>
      <c r="B120" s="39">
        <v>68476583573</v>
      </c>
      <c r="C120" s="10" t="s">
        <v>11</v>
      </c>
      <c r="D120" s="55">
        <v>18.5</v>
      </c>
      <c r="E120" s="43" t="s">
        <v>85</v>
      </c>
    </row>
    <row r="121" spans="1:7" x14ac:dyDescent="0.25">
      <c r="A121" s="38" t="s">
        <v>76</v>
      </c>
      <c r="B121" s="39">
        <v>8380827668</v>
      </c>
      <c r="C121" s="10" t="s">
        <v>21</v>
      </c>
      <c r="D121" s="55">
        <v>212.5</v>
      </c>
      <c r="E121" s="46" t="s">
        <v>75</v>
      </c>
    </row>
    <row r="122" spans="1:7" x14ac:dyDescent="0.25">
      <c r="A122" s="38" t="s">
        <v>44</v>
      </c>
      <c r="B122" s="39">
        <v>76842508189</v>
      </c>
      <c r="C122" s="10" t="s">
        <v>10</v>
      </c>
      <c r="D122" s="55">
        <v>1054.02</v>
      </c>
      <c r="E122" s="43" t="s">
        <v>12</v>
      </c>
    </row>
    <row r="123" spans="1:7" x14ac:dyDescent="0.25">
      <c r="A123" s="38" t="s">
        <v>77</v>
      </c>
      <c r="B123" s="39">
        <v>17055681355</v>
      </c>
      <c r="C123" s="10" t="s">
        <v>11</v>
      </c>
      <c r="D123" s="56">
        <v>89.14</v>
      </c>
      <c r="E123" s="46" t="s">
        <v>65</v>
      </c>
    </row>
    <row r="124" spans="1:7" x14ac:dyDescent="0.25">
      <c r="A124" s="38" t="s">
        <v>77</v>
      </c>
      <c r="B124" s="39">
        <v>17055681355</v>
      </c>
      <c r="C124" s="10" t="s">
        <v>11</v>
      </c>
      <c r="D124" s="55">
        <v>347.59</v>
      </c>
      <c r="E124" s="43" t="s">
        <v>87</v>
      </c>
    </row>
    <row r="125" spans="1:7" x14ac:dyDescent="0.25">
      <c r="A125" s="38" t="s">
        <v>168</v>
      </c>
      <c r="B125" s="39">
        <v>86535103870</v>
      </c>
      <c r="C125" s="10" t="s">
        <v>11</v>
      </c>
      <c r="D125" s="55">
        <v>20</v>
      </c>
      <c r="E125" s="46" t="s">
        <v>17</v>
      </c>
    </row>
    <row r="126" spans="1:7" x14ac:dyDescent="0.25">
      <c r="A126" s="38" t="s">
        <v>43</v>
      </c>
      <c r="B126" s="39">
        <v>7179054100</v>
      </c>
      <c r="C126" s="10" t="s">
        <v>10</v>
      </c>
      <c r="D126" s="55">
        <v>1498.7</v>
      </c>
      <c r="E126" s="43" t="s">
        <v>12</v>
      </c>
    </row>
    <row r="127" spans="1:7" x14ac:dyDescent="0.25">
      <c r="A127" s="38" t="s">
        <v>13</v>
      </c>
      <c r="B127" s="39">
        <v>71623616932</v>
      </c>
      <c r="C127" s="10" t="s">
        <v>14</v>
      </c>
      <c r="D127" s="55">
        <v>209.41</v>
      </c>
      <c r="E127" s="46" t="s">
        <v>38</v>
      </c>
    </row>
    <row r="128" spans="1:7" ht="14.25" customHeight="1" x14ac:dyDescent="0.25">
      <c r="A128" s="38" t="s">
        <v>41</v>
      </c>
      <c r="B128" s="39">
        <v>48613947457</v>
      </c>
      <c r="C128" s="10" t="s">
        <v>10</v>
      </c>
      <c r="D128" s="55">
        <v>1212.72</v>
      </c>
      <c r="E128" s="43" t="s">
        <v>12</v>
      </c>
    </row>
    <row r="129" spans="1:7" ht="14.25" customHeight="1" x14ac:dyDescent="0.25">
      <c r="A129" s="38" t="s">
        <v>110</v>
      </c>
      <c r="B129" s="39">
        <v>26508662548</v>
      </c>
      <c r="C129" s="10" t="s">
        <v>11</v>
      </c>
      <c r="D129" s="55">
        <v>49.77</v>
      </c>
      <c r="E129" s="46" t="s">
        <v>105</v>
      </c>
    </row>
    <row r="130" spans="1:7" ht="14.25" customHeight="1" x14ac:dyDescent="0.25">
      <c r="A130" s="38" t="s">
        <v>169</v>
      </c>
      <c r="B130" s="39">
        <v>32179081874</v>
      </c>
      <c r="C130" s="10" t="s">
        <v>84</v>
      </c>
      <c r="D130" s="56">
        <v>13.6</v>
      </c>
      <c r="E130" s="43" t="s">
        <v>49</v>
      </c>
    </row>
    <row r="131" spans="1:7" ht="14.25" customHeight="1" x14ac:dyDescent="0.25">
      <c r="A131" s="38" t="s">
        <v>170</v>
      </c>
      <c r="B131" s="39">
        <v>58874678521</v>
      </c>
      <c r="C131" s="10" t="s">
        <v>10</v>
      </c>
      <c r="D131" s="55">
        <v>500</v>
      </c>
      <c r="E131" s="46" t="s">
        <v>171</v>
      </c>
    </row>
    <row r="132" spans="1:7" ht="14.25" customHeight="1" x14ac:dyDescent="0.25">
      <c r="A132" s="38" t="s">
        <v>172</v>
      </c>
      <c r="B132" s="39">
        <v>37194611753</v>
      </c>
      <c r="C132" s="10" t="s">
        <v>10</v>
      </c>
      <c r="D132" s="55">
        <v>332.72</v>
      </c>
      <c r="E132" s="46" t="s">
        <v>173</v>
      </c>
    </row>
    <row r="133" spans="1:7" x14ac:dyDescent="0.25">
      <c r="A133" s="38" t="s">
        <v>174</v>
      </c>
      <c r="B133" s="39">
        <v>55598634637</v>
      </c>
      <c r="C133" s="10" t="s">
        <v>119</v>
      </c>
      <c r="D133" s="56">
        <v>1000</v>
      </c>
      <c r="E133" s="46" t="s">
        <v>86</v>
      </c>
    </row>
    <row r="134" spans="1:7" ht="14.1" customHeight="1" x14ac:dyDescent="0.25">
      <c r="A134" s="38" t="s">
        <v>96</v>
      </c>
      <c r="B134" s="39">
        <v>73660371074</v>
      </c>
      <c r="C134" s="10" t="s">
        <v>37</v>
      </c>
      <c r="D134" s="56">
        <v>45.94</v>
      </c>
      <c r="E134" s="46" t="s">
        <v>175</v>
      </c>
    </row>
    <row r="135" spans="1:7" ht="14.1" customHeight="1" x14ac:dyDescent="0.25">
      <c r="A135" s="38" t="s">
        <v>112</v>
      </c>
      <c r="B135" s="39">
        <v>86132619846</v>
      </c>
      <c r="C135" s="10" t="s">
        <v>14</v>
      </c>
      <c r="D135" s="56">
        <v>285</v>
      </c>
      <c r="E135" s="46" t="s">
        <v>86</v>
      </c>
    </row>
    <row r="136" spans="1:7" ht="14.1" customHeight="1" x14ac:dyDescent="0.25">
      <c r="A136" s="38" t="s">
        <v>78</v>
      </c>
      <c r="B136" s="39">
        <v>47557911343</v>
      </c>
      <c r="C136" s="10" t="s">
        <v>11</v>
      </c>
      <c r="D136" s="55">
        <v>69.3</v>
      </c>
      <c r="E136" s="46" t="s">
        <v>68</v>
      </c>
    </row>
    <row r="137" spans="1:7" ht="14.1" customHeight="1" x14ac:dyDescent="0.25">
      <c r="A137" s="38" t="s">
        <v>176</v>
      </c>
      <c r="B137" s="39">
        <v>93446874019</v>
      </c>
      <c r="C137" s="10" t="s">
        <v>177</v>
      </c>
      <c r="D137" s="55">
        <v>120</v>
      </c>
      <c r="E137" s="43" t="s">
        <v>12</v>
      </c>
    </row>
    <row r="138" spans="1:7" ht="14.1" customHeight="1" x14ac:dyDescent="0.25">
      <c r="A138" s="38" t="s">
        <v>114</v>
      </c>
      <c r="B138" s="39">
        <v>35857672807</v>
      </c>
      <c r="C138" s="10" t="s">
        <v>11</v>
      </c>
      <c r="D138" s="55">
        <v>1663.32</v>
      </c>
      <c r="E138" s="43" t="s">
        <v>12</v>
      </c>
    </row>
    <row r="139" spans="1:7" ht="14.1" customHeight="1" x14ac:dyDescent="0.25">
      <c r="A139" s="38" t="s">
        <v>54</v>
      </c>
      <c r="B139" s="39">
        <v>56149360107</v>
      </c>
      <c r="C139" s="10" t="s">
        <v>11</v>
      </c>
      <c r="D139" s="55">
        <v>2673.38</v>
      </c>
      <c r="E139" s="46" t="s">
        <v>17</v>
      </c>
    </row>
    <row r="140" spans="1:7" ht="14.1" customHeight="1" x14ac:dyDescent="0.25">
      <c r="A140" s="38" t="s">
        <v>54</v>
      </c>
      <c r="B140" s="39">
        <v>56149360107</v>
      </c>
      <c r="C140" s="10" t="s">
        <v>11</v>
      </c>
      <c r="D140" s="55">
        <v>234</v>
      </c>
      <c r="E140" s="46" t="s">
        <v>58</v>
      </c>
    </row>
    <row r="141" spans="1:7" ht="14.1" customHeight="1" x14ac:dyDescent="0.25">
      <c r="A141" s="38" t="s">
        <v>54</v>
      </c>
      <c r="B141" s="39">
        <v>56149360107</v>
      </c>
      <c r="C141" s="10" t="s">
        <v>11</v>
      </c>
      <c r="D141" s="55">
        <v>96.48</v>
      </c>
      <c r="E141" s="43" t="s">
        <v>85</v>
      </c>
      <c r="G141" s="37"/>
    </row>
    <row r="142" spans="1:7" ht="14.1" customHeight="1" x14ac:dyDescent="0.25">
      <c r="A142" s="38" t="s">
        <v>178</v>
      </c>
      <c r="B142" s="39">
        <v>75889371592</v>
      </c>
      <c r="C142" s="10" t="s">
        <v>11</v>
      </c>
      <c r="D142" s="55">
        <v>27</v>
      </c>
      <c r="E142" s="46" t="s">
        <v>181</v>
      </c>
      <c r="G142" s="37"/>
    </row>
    <row r="143" spans="1:7" ht="14.1" customHeight="1" x14ac:dyDescent="0.25">
      <c r="A143" s="44" t="s">
        <v>83</v>
      </c>
      <c r="B143" s="41">
        <v>45031945406</v>
      </c>
      <c r="C143" s="45" t="s">
        <v>21</v>
      </c>
      <c r="D143" s="56">
        <v>885.24</v>
      </c>
      <c r="E143" s="46" t="s">
        <v>82</v>
      </c>
      <c r="G143" s="37"/>
    </row>
    <row r="144" spans="1:7" ht="14.1" customHeight="1" x14ac:dyDescent="0.25">
      <c r="A144" s="44" t="s">
        <v>115</v>
      </c>
      <c r="B144" s="41">
        <v>57189591567</v>
      </c>
      <c r="C144" s="45" t="s">
        <v>36</v>
      </c>
      <c r="D144" s="56">
        <v>756.79</v>
      </c>
      <c r="E144" s="46" t="s">
        <v>109</v>
      </c>
      <c r="G144" s="37"/>
    </row>
    <row r="145" spans="1:5" ht="14.1" customHeight="1" x14ac:dyDescent="0.25">
      <c r="A145" s="44" t="s">
        <v>45</v>
      </c>
      <c r="B145" s="41">
        <v>44138062462</v>
      </c>
      <c r="C145" s="45" t="s">
        <v>46</v>
      </c>
      <c r="D145" s="55">
        <v>1306.82</v>
      </c>
      <c r="E145" s="43" t="s">
        <v>12</v>
      </c>
    </row>
    <row r="146" spans="1:5" ht="14.1" customHeight="1" x14ac:dyDescent="0.25">
      <c r="A146" s="44" t="s">
        <v>94</v>
      </c>
      <c r="B146" s="41"/>
      <c r="C146" s="45" t="s">
        <v>21</v>
      </c>
      <c r="D146" s="55">
        <v>1200</v>
      </c>
      <c r="E146" s="43" t="s">
        <v>82</v>
      </c>
    </row>
    <row r="147" spans="1:5" ht="14.1" customHeight="1" x14ac:dyDescent="0.25">
      <c r="A147" s="38" t="s">
        <v>79</v>
      </c>
      <c r="B147" s="39">
        <v>8341656499</v>
      </c>
      <c r="C147" s="10" t="s">
        <v>10</v>
      </c>
      <c r="D147" s="55">
        <v>331.97</v>
      </c>
      <c r="E147" s="46" t="s">
        <v>80</v>
      </c>
    </row>
    <row r="148" spans="1:5" ht="14.1" customHeight="1" x14ac:dyDescent="0.25">
      <c r="A148" s="44" t="s">
        <v>179</v>
      </c>
      <c r="B148" s="41">
        <v>46991896438</v>
      </c>
      <c r="C148" s="45" t="s">
        <v>10</v>
      </c>
      <c r="D148" s="55">
        <v>350</v>
      </c>
      <c r="E148" s="43" t="s">
        <v>182</v>
      </c>
    </row>
    <row r="149" spans="1:5" ht="14.1" customHeight="1" thickBot="1" x14ac:dyDescent="0.3">
      <c r="A149" s="38" t="s">
        <v>180</v>
      </c>
      <c r="B149" s="39">
        <v>20717593431</v>
      </c>
      <c r="C149" s="10" t="s">
        <v>84</v>
      </c>
      <c r="D149" s="55">
        <v>87.6</v>
      </c>
      <c r="E149" s="46" t="s">
        <v>105</v>
      </c>
    </row>
    <row r="150" spans="1:5" ht="15.75" thickBot="1" x14ac:dyDescent="0.3">
      <c r="A150" s="32" t="s">
        <v>121</v>
      </c>
      <c r="B150" s="33"/>
      <c r="C150" s="33"/>
      <c r="D150" s="34">
        <f>SUM(D93:D149)</f>
        <v>39544.860000000008</v>
      </c>
      <c r="E150" s="27"/>
    </row>
    <row r="151" spans="1:5" x14ac:dyDescent="0.25">
      <c r="A151" s="35" t="s">
        <v>203</v>
      </c>
      <c r="D151" s="58"/>
    </row>
    <row r="152" spans="1:5" x14ac:dyDescent="0.25">
      <c r="D152" s="36"/>
    </row>
    <row r="154" spans="1:5" x14ac:dyDescent="0.25">
      <c r="D154" s="3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2026-06-01T12:33:27Z</cp:lastPrinted>
  <dcterms:created xsi:type="dcterms:W3CDTF">2025-08-06T09:23:50Z</dcterms:created>
  <dcterms:modified xsi:type="dcterms:W3CDTF">2026-06-02T09:41:38Z</dcterms:modified>
</cp:coreProperties>
</file>