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sakic.MSPM\Documents\2025. web stranica objave\"/>
    </mc:Choice>
  </mc:AlternateContent>
  <xr:revisionPtr revIDLastSave="0" documentId="13_ncr:1_{826425EF-B3F4-4316-9BCE-AA78DC2BC661}" xr6:coauthVersionLast="47" xr6:coauthVersionMax="47" xr10:uidLastSave="{00000000-0000-0000-0000-000000000000}"/>
  <bookViews>
    <workbookView xWindow="-120" yWindow="-120" windowWidth="29040" windowHeight="15720" xr2:uid="{6CF6B08C-B24A-47BF-BD7D-3728183BCAD1}"/>
  </bookViews>
  <sheets>
    <sheet name="2025-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D10" i="1"/>
  <c r="D51" i="1"/>
  <c r="D16" i="1"/>
  <c r="D42" i="1"/>
  <c r="D45" i="1"/>
  <c r="D27" i="1"/>
  <c r="D63" i="1"/>
  <c r="D36" i="1"/>
  <c r="D29" i="1"/>
  <c r="D37" i="1"/>
  <c r="D34" i="1"/>
  <c r="D30" i="1"/>
  <c r="A96" i="1" l="1"/>
  <c r="D165" i="1" l="1"/>
  <c r="D76" i="1" l="1"/>
</calcChain>
</file>

<file path=xl/sharedStrings.xml><?xml version="1.0" encoding="utf-8"?>
<sst xmlns="http://schemas.openxmlformats.org/spreadsheetml/2006/main" count="431" uniqueCount="207">
  <si>
    <t>Centar za odgoj i obrazovanje Lug</t>
  </si>
  <si>
    <t>Kneza Zdeslava 2, Lug Samoborski</t>
  </si>
  <si>
    <t>10432 Bregana</t>
  </si>
  <si>
    <t>OIB: 33776947373</t>
  </si>
  <si>
    <t>Isplaćena sredstva s transakcijskog računa Ustanove</t>
  </si>
  <si>
    <t>NAZIV PRIMATELJA</t>
  </si>
  <si>
    <t>OIB PRIMATELJA</t>
  </si>
  <si>
    <t>SJEDIŠTE PRIMATELJA</t>
  </si>
  <si>
    <t>ISPLAĆENI IZNOS</t>
  </si>
  <si>
    <t>VRSTA RASHODA/IZDATAKA</t>
  </si>
  <si>
    <t>Zagreb</t>
  </si>
  <si>
    <t>3221 Uredski materijal</t>
  </si>
  <si>
    <t>3224 Materijal za održavanje opreme</t>
  </si>
  <si>
    <t>Samobor</t>
  </si>
  <si>
    <t>3221 Ostali potrošni materijal</t>
  </si>
  <si>
    <t>3225 Sitan inventar</t>
  </si>
  <si>
    <t>3222 Namirnice</t>
  </si>
  <si>
    <t>LJEKARNE ZAGREBAČKE ŽUPANIJE</t>
  </si>
  <si>
    <t>Bregana</t>
  </si>
  <si>
    <t>3222 Materijal za zdravstvenu zaštitu</t>
  </si>
  <si>
    <t>INA d.d.</t>
  </si>
  <si>
    <t>3224 Materijal za održavanje objekata</t>
  </si>
  <si>
    <t>3234 Ostale komunalne usluge (cestarina)</t>
  </si>
  <si>
    <t>Velika Gorica</t>
  </si>
  <si>
    <t>HPB d.d.</t>
  </si>
  <si>
    <t>3431 Bankarske usluge/platni promet</t>
  </si>
  <si>
    <t>Jastrebarsko</t>
  </si>
  <si>
    <t>3722 Kulturno zabavne potrebe korisnika</t>
  </si>
  <si>
    <t>KONZUM plus d.o.o.</t>
  </si>
  <si>
    <t>Karmen Fakin j.d.o.o.</t>
  </si>
  <si>
    <t>Prudnice</t>
  </si>
  <si>
    <t>LIDL Hrvatska d.o.o. k.d.</t>
  </si>
  <si>
    <t>PLODINE d.d.</t>
  </si>
  <si>
    <t>Rijeka</t>
  </si>
  <si>
    <t>SPAR HRVATSKA d.o.o.</t>
  </si>
  <si>
    <t>Način objave isplaćenog iznosa</t>
  </si>
  <si>
    <t>Vrsta rashoda i izdataka</t>
  </si>
  <si>
    <t>3211 službena putovanja</t>
  </si>
  <si>
    <t>3723 džeparac korisnicima</t>
  </si>
  <si>
    <t>3722 prijevozni troškove korisnicima ustanove</t>
  </si>
  <si>
    <t>Isplaćena sredstva s računa državne riznice</t>
  </si>
  <si>
    <t>3111 Plaće za redovan rad</t>
  </si>
  <si>
    <t>3114 Plaće za posebne uvjete rada</t>
  </si>
  <si>
    <t>3132 Doprinos za ZO na plaću</t>
  </si>
  <si>
    <t>3212 Naknada za prijevoz na posao i s posla</t>
  </si>
  <si>
    <t xml:space="preserve">FARTEK </t>
  </si>
  <si>
    <t>BIRODOM</t>
  </si>
  <si>
    <t>Lučko</t>
  </si>
  <si>
    <t>Sesvete</t>
  </si>
  <si>
    <t>3222 Materijal za zdrav.zaštitu korisnika</t>
  </si>
  <si>
    <t>GAVRILOVIĆ d.o.o.</t>
  </si>
  <si>
    <t>Petrinja</t>
  </si>
  <si>
    <t>MARI-TRGOVINA d.o.o.</t>
  </si>
  <si>
    <t>AGRODALM</t>
  </si>
  <si>
    <t>LEDO PLUS d.o.o.</t>
  </si>
  <si>
    <t>ZAGREBAČKE PEKARNE KLARA d.d.</t>
  </si>
  <si>
    <t>SUPER MES d.o.o.</t>
  </si>
  <si>
    <t xml:space="preserve">VINDIJA </t>
  </si>
  <si>
    <t>Varaždin</t>
  </si>
  <si>
    <t>HEP - PLIN d.o.o.</t>
  </si>
  <si>
    <t>Osijek</t>
  </si>
  <si>
    <t>3223 Plin</t>
  </si>
  <si>
    <t>HEP ELEKTRA d.o.o.</t>
  </si>
  <si>
    <t xml:space="preserve">3223 Električna energija </t>
  </si>
  <si>
    <t>HEP OPSKRBA</t>
  </si>
  <si>
    <t>3223 Električna energija OJN</t>
  </si>
  <si>
    <t>TEHNOPROMET 93 d.o.o.</t>
  </si>
  <si>
    <t>HRT odjel pretplate</t>
  </si>
  <si>
    <t xml:space="preserve">3295 Ostale pristojbe </t>
  </si>
  <si>
    <t xml:space="preserve">FINA </t>
  </si>
  <si>
    <t>OFFERTISSIMA d.o.o.</t>
  </si>
  <si>
    <t>3221 Materijal za higijenu</t>
  </si>
  <si>
    <t>TEDi poslovanje d.o.o.</t>
  </si>
  <si>
    <t>3221 Materijal za čišćenje</t>
  </si>
  <si>
    <t>3121 Ostali rashodi za zaposlene</t>
  </si>
  <si>
    <t>3239 Ostale nespomenute usluge</t>
  </si>
  <si>
    <t xml:space="preserve">INFORMACIJA O TROŠENJU SREDSTAVA </t>
  </si>
  <si>
    <t>PEVEX d.d.</t>
  </si>
  <si>
    <t>3222 Školski pribor</t>
  </si>
  <si>
    <t>3223 Motorni benzin i dizel</t>
  </si>
  <si>
    <t>3222 Odjeća i obuća korisnika</t>
  </si>
  <si>
    <t>3239 Fotografske usluge</t>
  </si>
  <si>
    <t>3211 Smještaj na službenom putu</t>
  </si>
  <si>
    <t>Dugo Selo</t>
  </si>
  <si>
    <t>JYSK d.o.o.</t>
  </si>
  <si>
    <t>Srednja škola Zagorska</t>
  </si>
  <si>
    <t>NEW YORKER CROATIA d.o.o.</t>
  </si>
  <si>
    <t>DEICHMANN TRGOVINA OBUĆOM d.o.o.</t>
  </si>
  <si>
    <t>3231 Taxi usluge</t>
  </si>
  <si>
    <t>MARAVIĆ GRADITELJSTVO</t>
  </si>
  <si>
    <t>Nos.Dubrava</t>
  </si>
  <si>
    <t>3221 Materijal i sredstva za čišćenje</t>
  </si>
  <si>
    <t>3221 Literatura</t>
  </si>
  <si>
    <t>3222 Materijal za radnu okupaciju korisnika</t>
  </si>
  <si>
    <t>MAKROMIKRO GRUPA D.O.O.</t>
  </si>
  <si>
    <t>J.M. POLJAK d.o.o.</t>
  </si>
  <si>
    <t>3222 Radna okupacija korisnika</t>
  </si>
  <si>
    <t>3237 Ugovori o djelu</t>
  </si>
  <si>
    <t>FOTO MAX 2</t>
  </si>
  <si>
    <t>DM - drogerie markt d.o.o.</t>
  </si>
  <si>
    <t>3221 Higijena</t>
  </si>
  <si>
    <t>Perušić Darko</t>
  </si>
  <si>
    <t>ZA STUDENI 2025. GODINE</t>
  </si>
  <si>
    <t>3113 Plaće za prekovremeni rad</t>
  </si>
  <si>
    <t>4221 Računala i računalna oprema</t>
  </si>
  <si>
    <t>4227 Uređaji</t>
  </si>
  <si>
    <t>MIKRONIS d.o.o.</t>
  </si>
  <si>
    <t> 65553879500</t>
  </si>
  <si>
    <t>HGSPOT GRUPA d.o.o.</t>
  </si>
  <si>
    <t>DUBROVNIK SUN d.o.o.</t>
  </si>
  <si>
    <t>Dubrovnik</t>
  </si>
  <si>
    <t>MRKULIĆ COMPANY</t>
  </si>
  <si>
    <t>Sarajevo</t>
  </si>
  <si>
    <t>3211 Smještaj na  ino službenom putu</t>
  </si>
  <si>
    <t>CROATIA AIRLINES</t>
  </si>
  <si>
    <t>3211 Prijevoz na  ino službenom putu</t>
  </si>
  <si>
    <t>Buzin</t>
  </si>
  <si>
    <t>24640993045 </t>
  </si>
  <si>
    <t>DIDIN KONAK</t>
  </si>
  <si>
    <t>3722 Zimovanja korisnika</t>
  </si>
  <si>
    <t>Kopačevo</t>
  </si>
  <si>
    <t>3291 Naknade UV</t>
  </si>
  <si>
    <t>LEONARDO MEDIA d.o.o.</t>
  </si>
  <si>
    <t>ROSIP</t>
  </si>
  <si>
    <t>TELETRONIK INFROMATIKA D.O.O.</t>
  </si>
  <si>
    <t>KRISTIJAN SAMOBOR d.o.o.</t>
  </si>
  <si>
    <t>E PLUS d.o.o.</t>
  </si>
  <si>
    <t>Donji Stupnik</t>
  </si>
  <si>
    <t>PRINTSHOP</t>
  </si>
  <si>
    <t>Zadar</t>
  </si>
  <si>
    <t>3233 Ostale usluge promidžbe</t>
  </si>
  <si>
    <t>STUDIO TIME d.o.o.</t>
  </si>
  <si>
    <t>Auto taxi prijevoz MARKO PAVLEK</t>
  </si>
  <si>
    <t>KOPITARNA ZAGREB d.o.o.</t>
  </si>
  <si>
    <t>3227 Radna odjeća i obuća</t>
  </si>
  <si>
    <t>ART ZUMBUR d.o.o.</t>
  </si>
  <si>
    <t>CARTA MAGICA d.o.o.</t>
  </si>
  <si>
    <t>ASTREJA PLUS d.o.o.</t>
  </si>
  <si>
    <t>C&amp;A MODA d.o.o.</t>
  </si>
  <si>
    <t>FUMARIUM d.o.o.</t>
  </si>
  <si>
    <t>3224 Materijal za održavanje vozila</t>
  </si>
  <si>
    <t>PRO MIMATO d.o.o.</t>
  </si>
  <si>
    <t>3239 Registracija vozila</t>
  </si>
  <si>
    <t>CENTAR ZA VOZILA HRVATSKE</t>
  </si>
  <si>
    <t>KINEZIOLOŠKI FAKULTET</t>
  </si>
  <si>
    <t>MARIO MIŠIĆ j.d.o.o.</t>
  </si>
  <si>
    <t>4222 Radio i TV prijemnici</t>
  </si>
  <si>
    <t>BAUHAUS-ZAGREB k.d.</t>
  </si>
  <si>
    <t>BEST BAR j.d.o.o.</t>
  </si>
  <si>
    <t>Pula</t>
  </si>
  <si>
    <t>GLOBALNA HRANA d.o.o.</t>
  </si>
  <si>
    <t>ADRIA OIL d.o.o.</t>
  </si>
  <si>
    <t>Kastav</t>
  </si>
  <si>
    <t>POU SAMOBOR</t>
  </si>
  <si>
    <t>NIKAD BOLJE d.o.o.</t>
  </si>
  <si>
    <t>HAPPY DENNY d.o.o.</t>
  </si>
  <si>
    <t>Nuštar</t>
  </si>
  <si>
    <t>UKUPNO ZA STUDENI  2025.</t>
  </si>
  <si>
    <t>31 RASHODI ZA ZAPOSLENE ZA STUDENI 2025.</t>
  </si>
  <si>
    <t>NARODNE NOVINE</t>
  </si>
  <si>
    <t>3233 Ostalo promidžba i informiranje</t>
  </si>
  <si>
    <t>CONTY ILLUSION d.o.o.</t>
  </si>
  <si>
    <t>3231 Ostale usluge prijevoza</t>
  </si>
  <si>
    <t>AGROCENTAR NADA  d.o.o.</t>
  </si>
  <si>
    <t>AGROPROTEINKA-ENERGIJA</t>
  </si>
  <si>
    <t>3234 Ostale komunalne usluge</t>
  </si>
  <si>
    <t>3231 Usluge telefona</t>
  </si>
  <si>
    <t>A1 HRVATSKA d.o.o.</t>
  </si>
  <si>
    <t>AUTOMATICO LIČKI OSIK</t>
  </si>
  <si>
    <t>Lički Osik</t>
  </si>
  <si>
    <t>3722 Ljetovanja, zimovanja</t>
  </si>
  <si>
    <t>3232 Tekuće održavanje vozila</t>
  </si>
  <si>
    <t>AUTOWILL</t>
  </si>
  <si>
    <t xml:space="preserve">BLACK AND WHITE </t>
  </si>
  <si>
    <t>C.I.A.K. d.o.o.</t>
  </si>
  <si>
    <t>CHEMACO d.d.</t>
  </si>
  <si>
    <t>EKO-FLOR PLUS d.o.o.</t>
  </si>
  <si>
    <t>Oroslavlje</t>
  </si>
  <si>
    <t>3234 Odvoz smeća</t>
  </si>
  <si>
    <t>ELEMENT d.o.o.</t>
  </si>
  <si>
    <t>3231 Poštarina</t>
  </si>
  <si>
    <t>HRVATSKA POŠTA</t>
  </si>
  <si>
    <t>3231 Poštanske uskuge -OJN</t>
  </si>
  <si>
    <t>HT -HRVATSKI TELEKOM</t>
  </si>
  <si>
    <t xml:space="preserve">IDA DIDACTA </t>
  </si>
  <si>
    <t>3237 Ostale intelektualne usluge</t>
  </si>
  <si>
    <t>KELING SIGURNOST d.o.o.</t>
  </si>
  <si>
    <t>KOMUNALAC d.o.o.</t>
  </si>
  <si>
    <t>KOMUNALAC d.o.o. smeće</t>
  </si>
  <si>
    <t>KRAŠ d.d.</t>
  </si>
  <si>
    <t>KROMETAL</t>
  </si>
  <si>
    <t>L.L. LOGISTIKA j.d.o.o.</t>
  </si>
  <si>
    <t>Mošćenica</t>
  </si>
  <si>
    <t>3238 Ostale računalne usluge</t>
  </si>
  <si>
    <t>NAKLADA SLAP</t>
  </si>
  <si>
    <t xml:space="preserve">PETROL </t>
  </si>
  <si>
    <t>3223 Lož ulje</t>
  </si>
  <si>
    <t>SERVIS AUTOMOBILA MIHELIĆ</t>
  </si>
  <si>
    <t>TOKIĆ d.o.o.</t>
  </si>
  <si>
    <t>VULKANIZER M&amp;Đ</t>
  </si>
  <si>
    <t>3225 Auto gume</t>
  </si>
  <si>
    <t>VODOOPSKRBA I ODVODNJA d.o.o.</t>
  </si>
  <si>
    <t>3234 Opskrba vodom</t>
  </si>
  <si>
    <t>ZAK d.o.o.</t>
  </si>
  <si>
    <t>Karlovac</t>
  </si>
  <si>
    <t>RH-ZAGREBAČKA ŽUPANIJA Grad Jastrebarsko</t>
  </si>
  <si>
    <t>Lug Samoborski, 10.12.2025.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</si>
</sst>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&quot; &quot;* #,##0.00&quot; &quot;[$€-41A]&quot; &quot;;&quot;-&quot;* #,##0.00&quot; &quot;[$€-41A]&quot; &quot;;&quot; &quot;* &quot;-&quot;#&quot; &quot;[$€-41A]&quot; &quot;;&quot; &quot;@&quot; &quot;"/>
    <numFmt numFmtId="165" formatCode="_-[$€-462]\ * #,##0.00_-;_-[$€-462]\ * #,##0.00\-;_-[$€-462]\ * &quot;-&quot;??_-;_-@_-"/>
    <numFmt numFmtId="166" formatCode="_-* #,##0.00\ [$€-1]_-;\-* #,##0.00\ [$€-1]_-;_-* &quot;-&quot;??\ [$€-1]_-;_-@_-"/>
    <numFmt numFmtId="167" formatCode="_-* #,##0.00\ [$€-41A]_-;\-* #,##0.00\ [$€-41A]_-;_-* &quot;-&quot;??\ [$€-41A]_-;_-@_-"/>
  </numFmts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0" fontId="5" fillId="0" borderId="0" xfId="0" applyFont="1"/>
    <xf numFmtId="164" fontId="0" fillId="0" borderId="0" xfId="0" applyNumberFormat="1"/>
    <xf numFmtId="0" fontId="1" fillId="2" borderId="9" xfId="0" applyFont="1" applyFill="1" applyBorder="1"/>
    <xf numFmtId="0" fontId="1" fillId="2" borderId="10" xfId="0" applyFont="1" applyFill="1" applyBorder="1"/>
    <xf numFmtId="164" fontId="1" fillId="2" borderId="10" xfId="0" applyNumberFormat="1" applyFont="1" applyFill="1" applyBorder="1"/>
    <xf numFmtId="0" fontId="1" fillId="2" borderId="11" xfId="0" applyFont="1" applyFill="1" applyBorder="1"/>
    <xf numFmtId="164" fontId="1" fillId="0" borderId="0" xfId="0" applyNumberFormat="1" applyFont="1"/>
    <xf numFmtId="0" fontId="7" fillId="0" borderId="12" xfId="0" applyFont="1" applyBorder="1"/>
    <xf numFmtId="0" fontId="7" fillId="0" borderId="13" xfId="0" applyFont="1" applyBorder="1"/>
    <xf numFmtId="164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/>
    <xf numFmtId="164" fontId="1" fillId="3" borderId="16" xfId="0" applyNumberFormat="1" applyFont="1" applyFill="1" applyBorder="1" applyAlignment="1">
      <alignment horizontal="center" vertical="center"/>
    </xf>
    <xf numFmtId="0" fontId="1" fillId="3" borderId="17" xfId="0" applyFont="1" applyFill="1" applyBorder="1"/>
    <xf numFmtId="164" fontId="1" fillId="0" borderId="14" xfId="0" applyNumberFormat="1" applyFont="1" applyBorder="1"/>
    <xf numFmtId="164" fontId="1" fillId="0" borderId="18" xfId="0" applyNumberFormat="1" applyFont="1" applyBorder="1" applyAlignment="1">
      <alignment horizontal="center" vertical="center"/>
    </xf>
    <xf numFmtId="0" fontId="1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166" fontId="1" fillId="0" borderId="4" xfId="0" applyNumberFormat="1" applyFont="1" applyBorder="1"/>
    <xf numFmtId="0" fontId="1" fillId="0" borderId="7" xfId="0" applyFont="1" applyBorder="1" applyAlignment="1">
      <alignment horizontal="left" vertical="center"/>
    </xf>
    <xf numFmtId="166" fontId="1" fillId="3" borderId="17" xfId="0" applyNumberFormat="1" applyFont="1" applyFill="1" applyBorder="1"/>
    <xf numFmtId="0" fontId="1" fillId="3" borderId="11" xfId="0" applyFont="1" applyFill="1" applyBorder="1"/>
    <xf numFmtId="166" fontId="1" fillId="0" borderId="22" xfId="0" applyNumberFormat="1" applyFont="1" applyBorder="1"/>
    <xf numFmtId="0" fontId="1" fillId="0" borderId="23" xfId="0" applyFont="1" applyBorder="1"/>
    <xf numFmtId="166" fontId="1" fillId="0" borderId="0" xfId="0" applyNumberFormat="1" applyFont="1"/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164" fontId="1" fillId="3" borderId="10" xfId="0" applyNumberFormat="1" applyFont="1" applyFill="1" applyBorder="1"/>
    <xf numFmtId="0" fontId="1" fillId="0" borderId="27" xfId="0" applyFont="1" applyBorder="1"/>
    <xf numFmtId="166" fontId="0" fillId="0" borderId="0" xfId="0" applyNumberFormat="1"/>
    <xf numFmtId="166" fontId="0" fillId="0" borderId="0" xfId="1" applyNumberFormat="1" applyFont="1" applyFill="1"/>
    <xf numFmtId="164" fontId="0" fillId="0" borderId="0" xfId="0" applyNumberFormat="1" applyAlignment="1">
      <alignment horizontal="center" vertical="center"/>
    </xf>
    <xf numFmtId="167" fontId="0" fillId="0" borderId="0" xfId="0" applyNumberFormat="1"/>
    <xf numFmtId="164" fontId="6" fillId="0" borderId="0" xfId="0" applyNumberFormat="1" applyFont="1"/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5" fillId="0" borderId="4" xfId="0" applyFont="1" applyBorder="1"/>
    <xf numFmtId="0" fontId="5" fillId="0" borderId="0" xfId="0" applyFont="1" applyAlignment="1">
      <alignment horizontal="center"/>
    </xf>
    <xf numFmtId="164" fontId="5" fillId="0" borderId="6" xfId="0" applyNumberFormat="1" applyFont="1" applyBorder="1"/>
    <xf numFmtId="0" fontId="5" fillId="0" borderId="7" xfId="0" applyFont="1" applyBorder="1"/>
    <xf numFmtId="0" fontId="9" fillId="0" borderId="7" xfId="0" applyFont="1" applyBorder="1"/>
    <xf numFmtId="164" fontId="1" fillId="0" borderId="6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0" fontId="0" fillId="0" borderId="30" xfId="0" applyBorder="1"/>
    <xf numFmtId="164" fontId="1" fillId="0" borderId="6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6" fontId="1" fillId="0" borderId="6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166" fontId="1" fillId="0" borderId="6" xfId="0" applyNumberFormat="1" applyFont="1" applyFill="1" applyBorder="1" applyAlignment="1">
      <alignment horizontal="center"/>
    </xf>
    <xf numFmtId="0" fontId="1" fillId="0" borderId="4" xfId="0" applyFont="1" applyFill="1" applyBorder="1"/>
    <xf numFmtId="0" fontId="1" fillId="0" borderId="5" xfId="0" applyFont="1" applyFill="1" applyBorder="1" applyAlignment="1">
      <alignment horizontal="center" vertical="center"/>
    </xf>
    <xf numFmtId="164" fontId="5" fillId="0" borderId="6" xfId="0" applyNumberFormat="1" applyFont="1" applyFill="1" applyBorder="1"/>
    <xf numFmtId="0" fontId="5" fillId="0" borderId="4" xfId="0" applyFont="1" applyFill="1" applyBorder="1"/>
    <xf numFmtId="0" fontId="5" fillId="0" borderId="0" xfId="0" applyFont="1" applyFill="1" applyAlignment="1">
      <alignment horizontal="center"/>
    </xf>
    <xf numFmtId="164" fontId="9" fillId="0" borderId="6" xfId="0" applyNumberFormat="1" applyFont="1" applyFill="1" applyBorder="1"/>
    <xf numFmtId="0" fontId="9" fillId="0" borderId="4" xfId="0" applyFont="1" applyFill="1" applyBorder="1"/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" fillId="0" borderId="27" xfId="0" applyFont="1" applyFill="1" applyBorder="1"/>
    <xf numFmtId="0" fontId="1" fillId="0" borderId="29" xfId="0" applyFont="1" applyFill="1" applyBorder="1" applyAlignment="1">
      <alignment horizontal="center" vertical="center"/>
    </xf>
    <xf numFmtId="166" fontId="9" fillId="0" borderId="29" xfId="0" applyNumberFormat="1" applyFont="1" applyFill="1" applyBorder="1"/>
    <xf numFmtId="0" fontId="5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5" fillId="0" borderId="28" xfId="0" applyFont="1" applyFill="1" applyBorder="1"/>
    <xf numFmtId="0" fontId="5" fillId="0" borderId="2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/>
    </xf>
    <xf numFmtId="164" fontId="9" fillId="0" borderId="29" xfId="0" applyNumberFormat="1" applyFont="1" applyFill="1" applyBorder="1"/>
    <xf numFmtId="0" fontId="5" fillId="0" borderId="7" xfId="0" applyFont="1" applyFill="1" applyBorder="1"/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7E5B6-8E39-421A-A1A7-6C44AE4B9BF1}">
  <dimension ref="A1:I169"/>
  <sheetViews>
    <sheetView tabSelected="1" zoomScaleNormal="100" workbookViewId="0">
      <selection activeCell="J58" sqref="J58"/>
    </sheetView>
  </sheetViews>
  <sheetFormatPr defaultRowHeight="15" x14ac:dyDescent="0.25"/>
  <cols>
    <col min="1" max="1" width="53.28515625" customWidth="1"/>
    <col min="2" max="2" width="46.140625" customWidth="1"/>
    <col min="3" max="3" width="24.7109375" customWidth="1"/>
    <col min="4" max="4" width="17" customWidth="1"/>
    <col min="5" max="5" width="41.140625" customWidth="1"/>
    <col min="7" max="7" width="21.140625" customWidth="1"/>
    <col min="9" max="9" width="10.42578125" bestFit="1" customWidth="1"/>
    <col min="10" max="10" width="11" bestFit="1" customWidth="1"/>
    <col min="257" max="257" width="41.5703125" customWidth="1"/>
    <col min="258" max="258" width="48.85546875" customWidth="1"/>
    <col min="259" max="259" width="22.28515625" customWidth="1"/>
    <col min="260" max="260" width="17" customWidth="1"/>
    <col min="261" max="261" width="41.140625" customWidth="1"/>
    <col min="263" max="263" width="11.7109375" customWidth="1"/>
    <col min="265" max="265" width="10.42578125" bestFit="1" customWidth="1"/>
    <col min="266" max="266" width="11" bestFit="1" customWidth="1"/>
    <col min="513" max="513" width="41.5703125" customWidth="1"/>
    <col min="514" max="514" width="48.85546875" customWidth="1"/>
    <col min="515" max="515" width="22.28515625" customWidth="1"/>
    <col min="516" max="516" width="17" customWidth="1"/>
    <col min="517" max="517" width="41.140625" customWidth="1"/>
    <col min="519" max="519" width="11.7109375" customWidth="1"/>
    <col min="521" max="521" width="10.42578125" bestFit="1" customWidth="1"/>
    <col min="522" max="522" width="11" bestFit="1" customWidth="1"/>
    <col min="769" max="769" width="41.5703125" customWidth="1"/>
    <col min="770" max="770" width="48.85546875" customWidth="1"/>
    <col min="771" max="771" width="22.28515625" customWidth="1"/>
    <col min="772" max="772" width="17" customWidth="1"/>
    <col min="773" max="773" width="41.140625" customWidth="1"/>
    <col min="775" max="775" width="11.7109375" customWidth="1"/>
    <col min="777" max="777" width="10.42578125" bestFit="1" customWidth="1"/>
    <col min="778" max="778" width="11" bestFit="1" customWidth="1"/>
    <col min="1025" max="1025" width="41.5703125" customWidth="1"/>
    <col min="1026" max="1026" width="48.85546875" customWidth="1"/>
    <col min="1027" max="1027" width="22.28515625" customWidth="1"/>
    <col min="1028" max="1028" width="17" customWidth="1"/>
    <col min="1029" max="1029" width="41.140625" customWidth="1"/>
    <col min="1031" max="1031" width="11.7109375" customWidth="1"/>
    <col min="1033" max="1033" width="10.42578125" bestFit="1" customWidth="1"/>
    <col min="1034" max="1034" width="11" bestFit="1" customWidth="1"/>
    <col min="1281" max="1281" width="41.5703125" customWidth="1"/>
    <col min="1282" max="1282" width="48.85546875" customWidth="1"/>
    <col min="1283" max="1283" width="22.28515625" customWidth="1"/>
    <col min="1284" max="1284" width="17" customWidth="1"/>
    <col min="1285" max="1285" width="41.140625" customWidth="1"/>
    <col min="1287" max="1287" width="11.7109375" customWidth="1"/>
    <col min="1289" max="1289" width="10.42578125" bestFit="1" customWidth="1"/>
    <col min="1290" max="1290" width="11" bestFit="1" customWidth="1"/>
    <col min="1537" max="1537" width="41.5703125" customWidth="1"/>
    <col min="1538" max="1538" width="48.85546875" customWidth="1"/>
    <col min="1539" max="1539" width="22.28515625" customWidth="1"/>
    <col min="1540" max="1540" width="17" customWidth="1"/>
    <col min="1541" max="1541" width="41.140625" customWidth="1"/>
    <col min="1543" max="1543" width="11.7109375" customWidth="1"/>
    <col min="1545" max="1545" width="10.42578125" bestFit="1" customWidth="1"/>
    <col min="1546" max="1546" width="11" bestFit="1" customWidth="1"/>
    <col min="1793" max="1793" width="41.5703125" customWidth="1"/>
    <col min="1794" max="1794" width="48.85546875" customWidth="1"/>
    <col min="1795" max="1795" width="22.28515625" customWidth="1"/>
    <col min="1796" max="1796" width="17" customWidth="1"/>
    <col min="1797" max="1797" width="41.140625" customWidth="1"/>
    <col min="1799" max="1799" width="11.7109375" customWidth="1"/>
    <col min="1801" max="1801" width="10.42578125" bestFit="1" customWidth="1"/>
    <col min="1802" max="1802" width="11" bestFit="1" customWidth="1"/>
    <col min="2049" max="2049" width="41.5703125" customWidth="1"/>
    <col min="2050" max="2050" width="48.85546875" customWidth="1"/>
    <col min="2051" max="2051" width="22.28515625" customWidth="1"/>
    <col min="2052" max="2052" width="17" customWidth="1"/>
    <col min="2053" max="2053" width="41.140625" customWidth="1"/>
    <col min="2055" max="2055" width="11.7109375" customWidth="1"/>
    <col min="2057" max="2057" width="10.42578125" bestFit="1" customWidth="1"/>
    <col min="2058" max="2058" width="11" bestFit="1" customWidth="1"/>
    <col min="2305" max="2305" width="41.5703125" customWidth="1"/>
    <col min="2306" max="2306" width="48.85546875" customWidth="1"/>
    <col min="2307" max="2307" width="22.28515625" customWidth="1"/>
    <col min="2308" max="2308" width="17" customWidth="1"/>
    <col min="2309" max="2309" width="41.140625" customWidth="1"/>
    <col min="2311" max="2311" width="11.7109375" customWidth="1"/>
    <col min="2313" max="2313" width="10.42578125" bestFit="1" customWidth="1"/>
    <col min="2314" max="2314" width="11" bestFit="1" customWidth="1"/>
    <col min="2561" max="2561" width="41.5703125" customWidth="1"/>
    <col min="2562" max="2562" width="48.85546875" customWidth="1"/>
    <col min="2563" max="2563" width="22.28515625" customWidth="1"/>
    <col min="2564" max="2564" width="17" customWidth="1"/>
    <col min="2565" max="2565" width="41.140625" customWidth="1"/>
    <col min="2567" max="2567" width="11.7109375" customWidth="1"/>
    <col min="2569" max="2569" width="10.42578125" bestFit="1" customWidth="1"/>
    <col min="2570" max="2570" width="11" bestFit="1" customWidth="1"/>
    <col min="2817" max="2817" width="41.5703125" customWidth="1"/>
    <col min="2818" max="2818" width="48.85546875" customWidth="1"/>
    <col min="2819" max="2819" width="22.28515625" customWidth="1"/>
    <col min="2820" max="2820" width="17" customWidth="1"/>
    <col min="2821" max="2821" width="41.140625" customWidth="1"/>
    <col min="2823" max="2823" width="11.7109375" customWidth="1"/>
    <col min="2825" max="2825" width="10.42578125" bestFit="1" customWidth="1"/>
    <col min="2826" max="2826" width="11" bestFit="1" customWidth="1"/>
    <col min="3073" max="3073" width="41.5703125" customWidth="1"/>
    <col min="3074" max="3074" width="48.85546875" customWidth="1"/>
    <col min="3075" max="3075" width="22.28515625" customWidth="1"/>
    <col min="3076" max="3076" width="17" customWidth="1"/>
    <col min="3077" max="3077" width="41.140625" customWidth="1"/>
    <col min="3079" max="3079" width="11.7109375" customWidth="1"/>
    <col min="3081" max="3081" width="10.42578125" bestFit="1" customWidth="1"/>
    <col min="3082" max="3082" width="11" bestFit="1" customWidth="1"/>
    <col min="3329" max="3329" width="41.5703125" customWidth="1"/>
    <col min="3330" max="3330" width="48.85546875" customWidth="1"/>
    <col min="3331" max="3331" width="22.28515625" customWidth="1"/>
    <col min="3332" max="3332" width="17" customWidth="1"/>
    <col min="3333" max="3333" width="41.140625" customWidth="1"/>
    <col min="3335" max="3335" width="11.7109375" customWidth="1"/>
    <col min="3337" max="3337" width="10.42578125" bestFit="1" customWidth="1"/>
    <col min="3338" max="3338" width="11" bestFit="1" customWidth="1"/>
    <col min="3585" max="3585" width="41.5703125" customWidth="1"/>
    <col min="3586" max="3586" width="48.85546875" customWidth="1"/>
    <col min="3587" max="3587" width="22.28515625" customWidth="1"/>
    <col min="3588" max="3588" width="17" customWidth="1"/>
    <col min="3589" max="3589" width="41.140625" customWidth="1"/>
    <col min="3591" max="3591" width="11.7109375" customWidth="1"/>
    <col min="3593" max="3593" width="10.42578125" bestFit="1" customWidth="1"/>
    <col min="3594" max="3594" width="11" bestFit="1" customWidth="1"/>
    <col min="3841" max="3841" width="41.5703125" customWidth="1"/>
    <col min="3842" max="3842" width="48.85546875" customWidth="1"/>
    <col min="3843" max="3843" width="22.28515625" customWidth="1"/>
    <col min="3844" max="3844" width="17" customWidth="1"/>
    <col min="3845" max="3845" width="41.140625" customWidth="1"/>
    <col min="3847" max="3847" width="11.7109375" customWidth="1"/>
    <col min="3849" max="3849" width="10.42578125" bestFit="1" customWidth="1"/>
    <col min="3850" max="3850" width="11" bestFit="1" customWidth="1"/>
    <col min="4097" max="4097" width="41.5703125" customWidth="1"/>
    <col min="4098" max="4098" width="48.85546875" customWidth="1"/>
    <col min="4099" max="4099" width="22.28515625" customWidth="1"/>
    <col min="4100" max="4100" width="17" customWidth="1"/>
    <col min="4101" max="4101" width="41.140625" customWidth="1"/>
    <col min="4103" max="4103" width="11.7109375" customWidth="1"/>
    <col min="4105" max="4105" width="10.42578125" bestFit="1" customWidth="1"/>
    <col min="4106" max="4106" width="11" bestFit="1" customWidth="1"/>
    <col min="4353" max="4353" width="41.5703125" customWidth="1"/>
    <col min="4354" max="4354" width="48.85546875" customWidth="1"/>
    <col min="4355" max="4355" width="22.28515625" customWidth="1"/>
    <col min="4356" max="4356" width="17" customWidth="1"/>
    <col min="4357" max="4357" width="41.140625" customWidth="1"/>
    <col min="4359" max="4359" width="11.7109375" customWidth="1"/>
    <col min="4361" max="4361" width="10.42578125" bestFit="1" customWidth="1"/>
    <col min="4362" max="4362" width="11" bestFit="1" customWidth="1"/>
    <col min="4609" max="4609" width="41.5703125" customWidth="1"/>
    <col min="4610" max="4610" width="48.85546875" customWidth="1"/>
    <col min="4611" max="4611" width="22.28515625" customWidth="1"/>
    <col min="4612" max="4612" width="17" customWidth="1"/>
    <col min="4613" max="4613" width="41.140625" customWidth="1"/>
    <col min="4615" max="4615" width="11.7109375" customWidth="1"/>
    <col min="4617" max="4617" width="10.42578125" bestFit="1" customWidth="1"/>
    <col min="4618" max="4618" width="11" bestFit="1" customWidth="1"/>
    <col min="4865" max="4865" width="41.5703125" customWidth="1"/>
    <col min="4866" max="4866" width="48.85546875" customWidth="1"/>
    <col min="4867" max="4867" width="22.28515625" customWidth="1"/>
    <col min="4868" max="4868" width="17" customWidth="1"/>
    <col min="4869" max="4869" width="41.140625" customWidth="1"/>
    <col min="4871" max="4871" width="11.7109375" customWidth="1"/>
    <col min="4873" max="4873" width="10.42578125" bestFit="1" customWidth="1"/>
    <col min="4874" max="4874" width="11" bestFit="1" customWidth="1"/>
    <col min="5121" max="5121" width="41.5703125" customWidth="1"/>
    <col min="5122" max="5122" width="48.85546875" customWidth="1"/>
    <col min="5123" max="5123" width="22.28515625" customWidth="1"/>
    <col min="5124" max="5124" width="17" customWidth="1"/>
    <col min="5125" max="5125" width="41.140625" customWidth="1"/>
    <col min="5127" max="5127" width="11.7109375" customWidth="1"/>
    <col min="5129" max="5129" width="10.42578125" bestFit="1" customWidth="1"/>
    <col min="5130" max="5130" width="11" bestFit="1" customWidth="1"/>
    <col min="5377" max="5377" width="41.5703125" customWidth="1"/>
    <col min="5378" max="5378" width="48.85546875" customWidth="1"/>
    <col min="5379" max="5379" width="22.28515625" customWidth="1"/>
    <col min="5380" max="5380" width="17" customWidth="1"/>
    <col min="5381" max="5381" width="41.140625" customWidth="1"/>
    <col min="5383" max="5383" width="11.7109375" customWidth="1"/>
    <col min="5385" max="5385" width="10.42578125" bestFit="1" customWidth="1"/>
    <col min="5386" max="5386" width="11" bestFit="1" customWidth="1"/>
    <col min="5633" max="5633" width="41.5703125" customWidth="1"/>
    <col min="5634" max="5634" width="48.85546875" customWidth="1"/>
    <col min="5635" max="5635" width="22.28515625" customWidth="1"/>
    <col min="5636" max="5636" width="17" customWidth="1"/>
    <col min="5637" max="5637" width="41.140625" customWidth="1"/>
    <col min="5639" max="5639" width="11.7109375" customWidth="1"/>
    <col min="5641" max="5641" width="10.42578125" bestFit="1" customWidth="1"/>
    <col min="5642" max="5642" width="11" bestFit="1" customWidth="1"/>
    <col min="5889" max="5889" width="41.5703125" customWidth="1"/>
    <col min="5890" max="5890" width="48.85546875" customWidth="1"/>
    <col min="5891" max="5891" width="22.28515625" customWidth="1"/>
    <col min="5892" max="5892" width="17" customWidth="1"/>
    <col min="5893" max="5893" width="41.140625" customWidth="1"/>
    <col min="5895" max="5895" width="11.7109375" customWidth="1"/>
    <col min="5897" max="5897" width="10.42578125" bestFit="1" customWidth="1"/>
    <col min="5898" max="5898" width="11" bestFit="1" customWidth="1"/>
    <col min="6145" max="6145" width="41.5703125" customWidth="1"/>
    <col min="6146" max="6146" width="48.85546875" customWidth="1"/>
    <col min="6147" max="6147" width="22.28515625" customWidth="1"/>
    <col min="6148" max="6148" width="17" customWidth="1"/>
    <col min="6149" max="6149" width="41.140625" customWidth="1"/>
    <col min="6151" max="6151" width="11.7109375" customWidth="1"/>
    <col min="6153" max="6153" width="10.42578125" bestFit="1" customWidth="1"/>
    <col min="6154" max="6154" width="11" bestFit="1" customWidth="1"/>
    <col min="6401" max="6401" width="41.5703125" customWidth="1"/>
    <col min="6402" max="6402" width="48.85546875" customWidth="1"/>
    <col min="6403" max="6403" width="22.28515625" customWidth="1"/>
    <col min="6404" max="6404" width="17" customWidth="1"/>
    <col min="6405" max="6405" width="41.140625" customWidth="1"/>
    <col min="6407" max="6407" width="11.7109375" customWidth="1"/>
    <col min="6409" max="6409" width="10.42578125" bestFit="1" customWidth="1"/>
    <col min="6410" max="6410" width="11" bestFit="1" customWidth="1"/>
    <col min="6657" max="6657" width="41.5703125" customWidth="1"/>
    <col min="6658" max="6658" width="48.85546875" customWidth="1"/>
    <col min="6659" max="6659" width="22.28515625" customWidth="1"/>
    <col min="6660" max="6660" width="17" customWidth="1"/>
    <col min="6661" max="6661" width="41.140625" customWidth="1"/>
    <col min="6663" max="6663" width="11.7109375" customWidth="1"/>
    <col min="6665" max="6665" width="10.42578125" bestFit="1" customWidth="1"/>
    <col min="6666" max="6666" width="11" bestFit="1" customWidth="1"/>
    <col min="6913" max="6913" width="41.5703125" customWidth="1"/>
    <col min="6914" max="6914" width="48.85546875" customWidth="1"/>
    <col min="6915" max="6915" width="22.28515625" customWidth="1"/>
    <col min="6916" max="6916" width="17" customWidth="1"/>
    <col min="6917" max="6917" width="41.140625" customWidth="1"/>
    <col min="6919" max="6919" width="11.7109375" customWidth="1"/>
    <col min="6921" max="6921" width="10.42578125" bestFit="1" customWidth="1"/>
    <col min="6922" max="6922" width="11" bestFit="1" customWidth="1"/>
    <col min="7169" max="7169" width="41.5703125" customWidth="1"/>
    <col min="7170" max="7170" width="48.85546875" customWidth="1"/>
    <col min="7171" max="7171" width="22.28515625" customWidth="1"/>
    <col min="7172" max="7172" width="17" customWidth="1"/>
    <col min="7173" max="7173" width="41.140625" customWidth="1"/>
    <col min="7175" max="7175" width="11.7109375" customWidth="1"/>
    <col min="7177" max="7177" width="10.42578125" bestFit="1" customWidth="1"/>
    <col min="7178" max="7178" width="11" bestFit="1" customWidth="1"/>
    <col min="7425" max="7425" width="41.5703125" customWidth="1"/>
    <col min="7426" max="7426" width="48.85546875" customWidth="1"/>
    <col min="7427" max="7427" width="22.28515625" customWidth="1"/>
    <col min="7428" max="7428" width="17" customWidth="1"/>
    <col min="7429" max="7429" width="41.140625" customWidth="1"/>
    <col min="7431" max="7431" width="11.7109375" customWidth="1"/>
    <col min="7433" max="7433" width="10.42578125" bestFit="1" customWidth="1"/>
    <col min="7434" max="7434" width="11" bestFit="1" customWidth="1"/>
    <col min="7681" max="7681" width="41.5703125" customWidth="1"/>
    <col min="7682" max="7682" width="48.85546875" customWidth="1"/>
    <col min="7683" max="7683" width="22.28515625" customWidth="1"/>
    <col min="7684" max="7684" width="17" customWidth="1"/>
    <col min="7685" max="7685" width="41.140625" customWidth="1"/>
    <col min="7687" max="7687" width="11.7109375" customWidth="1"/>
    <col min="7689" max="7689" width="10.42578125" bestFit="1" customWidth="1"/>
    <col min="7690" max="7690" width="11" bestFit="1" customWidth="1"/>
    <col min="7937" max="7937" width="41.5703125" customWidth="1"/>
    <col min="7938" max="7938" width="48.85546875" customWidth="1"/>
    <col min="7939" max="7939" width="22.28515625" customWidth="1"/>
    <col min="7940" max="7940" width="17" customWidth="1"/>
    <col min="7941" max="7941" width="41.140625" customWidth="1"/>
    <col min="7943" max="7943" width="11.7109375" customWidth="1"/>
    <col min="7945" max="7945" width="10.42578125" bestFit="1" customWidth="1"/>
    <col min="7946" max="7946" width="11" bestFit="1" customWidth="1"/>
    <col min="8193" max="8193" width="41.5703125" customWidth="1"/>
    <col min="8194" max="8194" width="48.85546875" customWidth="1"/>
    <col min="8195" max="8195" width="22.28515625" customWidth="1"/>
    <col min="8196" max="8196" width="17" customWidth="1"/>
    <col min="8197" max="8197" width="41.140625" customWidth="1"/>
    <col min="8199" max="8199" width="11.7109375" customWidth="1"/>
    <col min="8201" max="8201" width="10.42578125" bestFit="1" customWidth="1"/>
    <col min="8202" max="8202" width="11" bestFit="1" customWidth="1"/>
    <col min="8449" max="8449" width="41.5703125" customWidth="1"/>
    <col min="8450" max="8450" width="48.85546875" customWidth="1"/>
    <col min="8451" max="8451" width="22.28515625" customWidth="1"/>
    <col min="8452" max="8452" width="17" customWidth="1"/>
    <col min="8453" max="8453" width="41.140625" customWidth="1"/>
    <col min="8455" max="8455" width="11.7109375" customWidth="1"/>
    <col min="8457" max="8457" width="10.42578125" bestFit="1" customWidth="1"/>
    <col min="8458" max="8458" width="11" bestFit="1" customWidth="1"/>
    <col min="8705" max="8705" width="41.5703125" customWidth="1"/>
    <col min="8706" max="8706" width="48.85546875" customWidth="1"/>
    <col min="8707" max="8707" width="22.28515625" customWidth="1"/>
    <col min="8708" max="8708" width="17" customWidth="1"/>
    <col min="8709" max="8709" width="41.140625" customWidth="1"/>
    <col min="8711" max="8711" width="11.7109375" customWidth="1"/>
    <col min="8713" max="8713" width="10.42578125" bestFit="1" customWidth="1"/>
    <col min="8714" max="8714" width="11" bestFit="1" customWidth="1"/>
    <col min="8961" max="8961" width="41.5703125" customWidth="1"/>
    <col min="8962" max="8962" width="48.85546875" customWidth="1"/>
    <col min="8963" max="8963" width="22.28515625" customWidth="1"/>
    <col min="8964" max="8964" width="17" customWidth="1"/>
    <col min="8965" max="8965" width="41.140625" customWidth="1"/>
    <col min="8967" max="8967" width="11.7109375" customWidth="1"/>
    <col min="8969" max="8969" width="10.42578125" bestFit="1" customWidth="1"/>
    <col min="8970" max="8970" width="11" bestFit="1" customWidth="1"/>
    <col min="9217" max="9217" width="41.5703125" customWidth="1"/>
    <col min="9218" max="9218" width="48.85546875" customWidth="1"/>
    <col min="9219" max="9219" width="22.28515625" customWidth="1"/>
    <col min="9220" max="9220" width="17" customWidth="1"/>
    <col min="9221" max="9221" width="41.140625" customWidth="1"/>
    <col min="9223" max="9223" width="11.7109375" customWidth="1"/>
    <col min="9225" max="9225" width="10.42578125" bestFit="1" customWidth="1"/>
    <col min="9226" max="9226" width="11" bestFit="1" customWidth="1"/>
    <col min="9473" max="9473" width="41.5703125" customWidth="1"/>
    <col min="9474" max="9474" width="48.85546875" customWidth="1"/>
    <col min="9475" max="9475" width="22.28515625" customWidth="1"/>
    <col min="9476" max="9476" width="17" customWidth="1"/>
    <col min="9477" max="9477" width="41.140625" customWidth="1"/>
    <col min="9479" max="9479" width="11.7109375" customWidth="1"/>
    <col min="9481" max="9481" width="10.42578125" bestFit="1" customWidth="1"/>
    <col min="9482" max="9482" width="11" bestFit="1" customWidth="1"/>
    <col min="9729" max="9729" width="41.5703125" customWidth="1"/>
    <col min="9730" max="9730" width="48.85546875" customWidth="1"/>
    <col min="9731" max="9731" width="22.28515625" customWidth="1"/>
    <col min="9732" max="9732" width="17" customWidth="1"/>
    <col min="9733" max="9733" width="41.140625" customWidth="1"/>
    <col min="9735" max="9735" width="11.7109375" customWidth="1"/>
    <col min="9737" max="9737" width="10.42578125" bestFit="1" customWidth="1"/>
    <col min="9738" max="9738" width="11" bestFit="1" customWidth="1"/>
    <col min="9985" max="9985" width="41.5703125" customWidth="1"/>
    <col min="9986" max="9986" width="48.85546875" customWidth="1"/>
    <col min="9987" max="9987" width="22.28515625" customWidth="1"/>
    <col min="9988" max="9988" width="17" customWidth="1"/>
    <col min="9989" max="9989" width="41.140625" customWidth="1"/>
    <col min="9991" max="9991" width="11.7109375" customWidth="1"/>
    <col min="9993" max="9993" width="10.42578125" bestFit="1" customWidth="1"/>
    <col min="9994" max="9994" width="11" bestFit="1" customWidth="1"/>
    <col min="10241" max="10241" width="41.5703125" customWidth="1"/>
    <col min="10242" max="10242" width="48.85546875" customWidth="1"/>
    <col min="10243" max="10243" width="22.28515625" customWidth="1"/>
    <col min="10244" max="10244" width="17" customWidth="1"/>
    <col min="10245" max="10245" width="41.140625" customWidth="1"/>
    <col min="10247" max="10247" width="11.7109375" customWidth="1"/>
    <col min="10249" max="10249" width="10.42578125" bestFit="1" customWidth="1"/>
    <col min="10250" max="10250" width="11" bestFit="1" customWidth="1"/>
    <col min="10497" max="10497" width="41.5703125" customWidth="1"/>
    <col min="10498" max="10498" width="48.85546875" customWidth="1"/>
    <col min="10499" max="10499" width="22.28515625" customWidth="1"/>
    <col min="10500" max="10500" width="17" customWidth="1"/>
    <col min="10501" max="10501" width="41.140625" customWidth="1"/>
    <col min="10503" max="10503" width="11.7109375" customWidth="1"/>
    <col min="10505" max="10505" width="10.42578125" bestFit="1" customWidth="1"/>
    <col min="10506" max="10506" width="11" bestFit="1" customWidth="1"/>
    <col min="10753" max="10753" width="41.5703125" customWidth="1"/>
    <col min="10754" max="10754" width="48.85546875" customWidth="1"/>
    <col min="10755" max="10755" width="22.28515625" customWidth="1"/>
    <col min="10756" max="10756" width="17" customWidth="1"/>
    <col min="10757" max="10757" width="41.140625" customWidth="1"/>
    <col min="10759" max="10759" width="11.7109375" customWidth="1"/>
    <col min="10761" max="10761" width="10.42578125" bestFit="1" customWidth="1"/>
    <col min="10762" max="10762" width="11" bestFit="1" customWidth="1"/>
    <col min="11009" max="11009" width="41.5703125" customWidth="1"/>
    <col min="11010" max="11010" width="48.85546875" customWidth="1"/>
    <col min="11011" max="11011" width="22.28515625" customWidth="1"/>
    <col min="11012" max="11012" width="17" customWidth="1"/>
    <col min="11013" max="11013" width="41.140625" customWidth="1"/>
    <col min="11015" max="11015" width="11.7109375" customWidth="1"/>
    <col min="11017" max="11017" width="10.42578125" bestFit="1" customWidth="1"/>
    <col min="11018" max="11018" width="11" bestFit="1" customWidth="1"/>
    <col min="11265" max="11265" width="41.5703125" customWidth="1"/>
    <col min="11266" max="11266" width="48.85546875" customWidth="1"/>
    <col min="11267" max="11267" width="22.28515625" customWidth="1"/>
    <col min="11268" max="11268" width="17" customWidth="1"/>
    <col min="11269" max="11269" width="41.140625" customWidth="1"/>
    <col min="11271" max="11271" width="11.7109375" customWidth="1"/>
    <col min="11273" max="11273" width="10.42578125" bestFit="1" customWidth="1"/>
    <col min="11274" max="11274" width="11" bestFit="1" customWidth="1"/>
    <col min="11521" max="11521" width="41.5703125" customWidth="1"/>
    <col min="11522" max="11522" width="48.85546875" customWidth="1"/>
    <col min="11523" max="11523" width="22.28515625" customWidth="1"/>
    <col min="11524" max="11524" width="17" customWidth="1"/>
    <col min="11525" max="11525" width="41.140625" customWidth="1"/>
    <col min="11527" max="11527" width="11.7109375" customWidth="1"/>
    <col min="11529" max="11529" width="10.42578125" bestFit="1" customWidth="1"/>
    <col min="11530" max="11530" width="11" bestFit="1" customWidth="1"/>
    <col min="11777" max="11777" width="41.5703125" customWidth="1"/>
    <col min="11778" max="11778" width="48.85546875" customWidth="1"/>
    <col min="11779" max="11779" width="22.28515625" customWidth="1"/>
    <col min="11780" max="11780" width="17" customWidth="1"/>
    <col min="11781" max="11781" width="41.140625" customWidth="1"/>
    <col min="11783" max="11783" width="11.7109375" customWidth="1"/>
    <col min="11785" max="11785" width="10.42578125" bestFit="1" customWidth="1"/>
    <col min="11786" max="11786" width="11" bestFit="1" customWidth="1"/>
    <col min="12033" max="12033" width="41.5703125" customWidth="1"/>
    <col min="12034" max="12034" width="48.85546875" customWidth="1"/>
    <col min="12035" max="12035" width="22.28515625" customWidth="1"/>
    <col min="12036" max="12036" width="17" customWidth="1"/>
    <col min="12037" max="12037" width="41.140625" customWidth="1"/>
    <col min="12039" max="12039" width="11.7109375" customWidth="1"/>
    <col min="12041" max="12041" width="10.42578125" bestFit="1" customWidth="1"/>
    <col min="12042" max="12042" width="11" bestFit="1" customWidth="1"/>
    <col min="12289" max="12289" width="41.5703125" customWidth="1"/>
    <col min="12290" max="12290" width="48.85546875" customWidth="1"/>
    <col min="12291" max="12291" width="22.28515625" customWidth="1"/>
    <col min="12292" max="12292" width="17" customWidth="1"/>
    <col min="12293" max="12293" width="41.140625" customWidth="1"/>
    <col min="12295" max="12295" width="11.7109375" customWidth="1"/>
    <col min="12297" max="12297" width="10.42578125" bestFit="1" customWidth="1"/>
    <col min="12298" max="12298" width="11" bestFit="1" customWidth="1"/>
    <col min="12545" max="12545" width="41.5703125" customWidth="1"/>
    <col min="12546" max="12546" width="48.85546875" customWidth="1"/>
    <col min="12547" max="12547" width="22.28515625" customWidth="1"/>
    <col min="12548" max="12548" width="17" customWidth="1"/>
    <col min="12549" max="12549" width="41.140625" customWidth="1"/>
    <col min="12551" max="12551" width="11.7109375" customWidth="1"/>
    <col min="12553" max="12553" width="10.42578125" bestFit="1" customWidth="1"/>
    <col min="12554" max="12554" width="11" bestFit="1" customWidth="1"/>
    <col min="12801" max="12801" width="41.5703125" customWidth="1"/>
    <col min="12802" max="12802" width="48.85546875" customWidth="1"/>
    <col min="12803" max="12803" width="22.28515625" customWidth="1"/>
    <col min="12804" max="12804" width="17" customWidth="1"/>
    <col min="12805" max="12805" width="41.140625" customWidth="1"/>
    <col min="12807" max="12807" width="11.7109375" customWidth="1"/>
    <col min="12809" max="12809" width="10.42578125" bestFit="1" customWidth="1"/>
    <col min="12810" max="12810" width="11" bestFit="1" customWidth="1"/>
    <col min="13057" max="13057" width="41.5703125" customWidth="1"/>
    <col min="13058" max="13058" width="48.85546875" customWidth="1"/>
    <col min="13059" max="13059" width="22.28515625" customWidth="1"/>
    <col min="13060" max="13060" width="17" customWidth="1"/>
    <col min="13061" max="13061" width="41.140625" customWidth="1"/>
    <col min="13063" max="13063" width="11.7109375" customWidth="1"/>
    <col min="13065" max="13065" width="10.42578125" bestFit="1" customWidth="1"/>
    <col min="13066" max="13066" width="11" bestFit="1" customWidth="1"/>
    <col min="13313" max="13313" width="41.5703125" customWidth="1"/>
    <col min="13314" max="13314" width="48.85546875" customWidth="1"/>
    <col min="13315" max="13315" width="22.28515625" customWidth="1"/>
    <col min="13316" max="13316" width="17" customWidth="1"/>
    <col min="13317" max="13317" width="41.140625" customWidth="1"/>
    <col min="13319" max="13319" width="11.7109375" customWidth="1"/>
    <col min="13321" max="13321" width="10.42578125" bestFit="1" customWidth="1"/>
    <col min="13322" max="13322" width="11" bestFit="1" customWidth="1"/>
    <col min="13569" max="13569" width="41.5703125" customWidth="1"/>
    <col min="13570" max="13570" width="48.85546875" customWidth="1"/>
    <col min="13571" max="13571" width="22.28515625" customWidth="1"/>
    <col min="13572" max="13572" width="17" customWidth="1"/>
    <col min="13573" max="13573" width="41.140625" customWidth="1"/>
    <col min="13575" max="13575" width="11.7109375" customWidth="1"/>
    <col min="13577" max="13577" width="10.42578125" bestFit="1" customWidth="1"/>
    <col min="13578" max="13578" width="11" bestFit="1" customWidth="1"/>
    <col min="13825" max="13825" width="41.5703125" customWidth="1"/>
    <col min="13826" max="13826" width="48.85546875" customWidth="1"/>
    <col min="13827" max="13827" width="22.28515625" customWidth="1"/>
    <col min="13828" max="13828" width="17" customWidth="1"/>
    <col min="13829" max="13829" width="41.140625" customWidth="1"/>
    <col min="13831" max="13831" width="11.7109375" customWidth="1"/>
    <col min="13833" max="13833" width="10.42578125" bestFit="1" customWidth="1"/>
    <col min="13834" max="13834" width="11" bestFit="1" customWidth="1"/>
    <col min="14081" max="14081" width="41.5703125" customWidth="1"/>
    <col min="14082" max="14082" width="48.85546875" customWidth="1"/>
    <col min="14083" max="14083" width="22.28515625" customWidth="1"/>
    <col min="14084" max="14084" width="17" customWidth="1"/>
    <col min="14085" max="14085" width="41.140625" customWidth="1"/>
    <col min="14087" max="14087" width="11.7109375" customWidth="1"/>
    <col min="14089" max="14089" width="10.42578125" bestFit="1" customWidth="1"/>
    <col min="14090" max="14090" width="11" bestFit="1" customWidth="1"/>
    <col min="14337" max="14337" width="41.5703125" customWidth="1"/>
    <col min="14338" max="14338" width="48.85546875" customWidth="1"/>
    <col min="14339" max="14339" width="22.28515625" customWidth="1"/>
    <col min="14340" max="14340" width="17" customWidth="1"/>
    <col min="14341" max="14341" width="41.140625" customWidth="1"/>
    <col min="14343" max="14343" width="11.7109375" customWidth="1"/>
    <col min="14345" max="14345" width="10.42578125" bestFit="1" customWidth="1"/>
    <col min="14346" max="14346" width="11" bestFit="1" customWidth="1"/>
    <col min="14593" max="14593" width="41.5703125" customWidth="1"/>
    <col min="14594" max="14594" width="48.85546875" customWidth="1"/>
    <col min="14595" max="14595" width="22.28515625" customWidth="1"/>
    <col min="14596" max="14596" width="17" customWidth="1"/>
    <col min="14597" max="14597" width="41.140625" customWidth="1"/>
    <col min="14599" max="14599" width="11.7109375" customWidth="1"/>
    <col min="14601" max="14601" width="10.42578125" bestFit="1" customWidth="1"/>
    <col min="14602" max="14602" width="11" bestFit="1" customWidth="1"/>
    <col min="14849" max="14849" width="41.5703125" customWidth="1"/>
    <col min="14850" max="14850" width="48.85546875" customWidth="1"/>
    <col min="14851" max="14851" width="22.28515625" customWidth="1"/>
    <col min="14852" max="14852" width="17" customWidth="1"/>
    <col min="14853" max="14853" width="41.140625" customWidth="1"/>
    <col min="14855" max="14855" width="11.7109375" customWidth="1"/>
    <col min="14857" max="14857" width="10.42578125" bestFit="1" customWidth="1"/>
    <col min="14858" max="14858" width="11" bestFit="1" customWidth="1"/>
    <col min="15105" max="15105" width="41.5703125" customWidth="1"/>
    <col min="15106" max="15106" width="48.85546875" customWidth="1"/>
    <col min="15107" max="15107" width="22.28515625" customWidth="1"/>
    <col min="15108" max="15108" width="17" customWidth="1"/>
    <col min="15109" max="15109" width="41.140625" customWidth="1"/>
    <col min="15111" max="15111" width="11.7109375" customWidth="1"/>
    <col min="15113" max="15113" width="10.42578125" bestFit="1" customWidth="1"/>
    <col min="15114" max="15114" width="11" bestFit="1" customWidth="1"/>
    <col min="15361" max="15361" width="41.5703125" customWidth="1"/>
    <col min="15362" max="15362" width="48.85546875" customWidth="1"/>
    <col min="15363" max="15363" width="22.28515625" customWidth="1"/>
    <col min="15364" max="15364" width="17" customWidth="1"/>
    <col min="15365" max="15365" width="41.140625" customWidth="1"/>
    <col min="15367" max="15367" width="11.7109375" customWidth="1"/>
    <col min="15369" max="15369" width="10.42578125" bestFit="1" customWidth="1"/>
    <col min="15370" max="15370" width="11" bestFit="1" customWidth="1"/>
    <col min="15617" max="15617" width="41.5703125" customWidth="1"/>
    <col min="15618" max="15618" width="48.85546875" customWidth="1"/>
    <col min="15619" max="15619" width="22.28515625" customWidth="1"/>
    <col min="15620" max="15620" width="17" customWidth="1"/>
    <col min="15621" max="15621" width="41.140625" customWidth="1"/>
    <col min="15623" max="15623" width="11.7109375" customWidth="1"/>
    <col min="15625" max="15625" width="10.42578125" bestFit="1" customWidth="1"/>
    <col min="15626" max="15626" width="11" bestFit="1" customWidth="1"/>
    <col min="15873" max="15873" width="41.5703125" customWidth="1"/>
    <col min="15874" max="15874" width="48.85546875" customWidth="1"/>
    <col min="15875" max="15875" width="22.28515625" customWidth="1"/>
    <col min="15876" max="15876" width="17" customWidth="1"/>
    <col min="15877" max="15877" width="41.140625" customWidth="1"/>
    <col min="15879" max="15879" width="11.7109375" customWidth="1"/>
    <col min="15881" max="15881" width="10.42578125" bestFit="1" customWidth="1"/>
    <col min="15882" max="15882" width="11" bestFit="1" customWidth="1"/>
    <col min="16129" max="16129" width="41.5703125" customWidth="1"/>
    <col min="16130" max="16130" width="48.85546875" customWidth="1"/>
    <col min="16131" max="16131" width="22.28515625" customWidth="1"/>
    <col min="16132" max="16132" width="17" customWidth="1"/>
    <col min="16133" max="16133" width="41.140625" customWidth="1"/>
    <col min="16135" max="16135" width="11.7109375" customWidth="1"/>
    <col min="16137" max="16137" width="10.42578125" bestFit="1" customWidth="1"/>
    <col min="16138" max="16138" width="11" bestFit="1" customWidth="1"/>
  </cols>
  <sheetData>
    <row r="1" spans="1:7" x14ac:dyDescent="0.25">
      <c r="A1" s="1" t="s">
        <v>0</v>
      </c>
      <c r="B1" s="1"/>
      <c r="C1" s="1"/>
      <c r="D1" s="1"/>
      <c r="E1" s="2"/>
    </row>
    <row r="2" spans="1:7" x14ac:dyDescent="0.25">
      <c r="A2" s="1" t="s">
        <v>1</v>
      </c>
      <c r="B2" s="1"/>
      <c r="C2" s="1"/>
      <c r="D2" s="1"/>
      <c r="E2" s="2"/>
    </row>
    <row r="3" spans="1:7" x14ac:dyDescent="0.25">
      <c r="A3" s="1" t="s">
        <v>2</v>
      </c>
      <c r="D3" s="1"/>
    </row>
    <row r="4" spans="1:7" ht="14.25" customHeight="1" x14ac:dyDescent="0.25">
      <c r="A4" s="1" t="s">
        <v>3</v>
      </c>
      <c r="F4" s="2"/>
    </row>
    <row r="5" spans="1:7" ht="15.75" customHeight="1" x14ac:dyDescent="0.3">
      <c r="A5" s="1"/>
      <c r="B5" s="3" t="s">
        <v>76</v>
      </c>
      <c r="C5" s="4" t="s">
        <v>102</v>
      </c>
      <c r="F5" s="2"/>
    </row>
    <row r="6" spans="1:7" ht="18.75" customHeight="1" thickBot="1" x14ac:dyDescent="0.4">
      <c r="A6" s="5" t="s">
        <v>4</v>
      </c>
      <c r="B6" s="6"/>
    </row>
    <row r="7" spans="1:7" x14ac:dyDescent="0.25">
      <c r="A7" s="7" t="s">
        <v>5</v>
      </c>
      <c r="B7" s="8" t="s">
        <v>6</v>
      </c>
      <c r="C7" s="8" t="s">
        <v>7</v>
      </c>
      <c r="D7" s="8" t="s">
        <v>8</v>
      </c>
      <c r="E7" s="9" t="s">
        <v>9</v>
      </c>
    </row>
    <row r="8" spans="1:7" x14ac:dyDescent="0.25">
      <c r="A8" s="70" t="s">
        <v>109</v>
      </c>
      <c r="B8" s="71">
        <v>60174672203</v>
      </c>
      <c r="C8" s="72" t="s">
        <v>110</v>
      </c>
      <c r="D8" s="73">
        <v>52</v>
      </c>
      <c r="E8" s="53" t="s">
        <v>82</v>
      </c>
    </row>
    <row r="9" spans="1:7" x14ac:dyDescent="0.25">
      <c r="A9" s="70" t="s">
        <v>111</v>
      </c>
      <c r="B9" s="71"/>
      <c r="C9" s="72" t="s">
        <v>112</v>
      </c>
      <c r="D9" s="73">
        <v>224.97</v>
      </c>
      <c r="E9" s="53" t="s">
        <v>113</v>
      </c>
    </row>
    <row r="10" spans="1:7" x14ac:dyDescent="0.25">
      <c r="A10" s="70" t="s">
        <v>111</v>
      </c>
      <c r="B10" s="71"/>
      <c r="C10" s="72" t="s">
        <v>112</v>
      </c>
      <c r="D10" s="73">
        <f>9.46+78.74</f>
        <v>88.199999999999989</v>
      </c>
      <c r="E10" s="53" t="s">
        <v>27</v>
      </c>
    </row>
    <row r="11" spans="1:7" x14ac:dyDescent="0.25">
      <c r="A11" s="70" t="s">
        <v>114</v>
      </c>
      <c r="B11" s="71" t="s">
        <v>117</v>
      </c>
      <c r="C11" s="72" t="s">
        <v>116</v>
      </c>
      <c r="D11" s="73">
        <v>366.68</v>
      </c>
      <c r="E11" s="53" t="s">
        <v>115</v>
      </c>
    </row>
    <row r="12" spans="1:7" ht="16.5" customHeight="1" x14ac:dyDescent="0.25">
      <c r="A12" s="74" t="s">
        <v>122</v>
      </c>
      <c r="B12" s="75">
        <v>90240160025</v>
      </c>
      <c r="C12" s="72" t="s">
        <v>10</v>
      </c>
      <c r="D12" s="73">
        <v>1540</v>
      </c>
      <c r="E12" s="53" t="s">
        <v>11</v>
      </c>
    </row>
    <row r="13" spans="1:7" x14ac:dyDescent="0.25">
      <c r="A13" s="74" t="s">
        <v>45</v>
      </c>
      <c r="B13" s="76">
        <v>88397711915</v>
      </c>
      <c r="C13" s="76" t="s">
        <v>13</v>
      </c>
      <c r="D13" s="77">
        <v>19.48</v>
      </c>
      <c r="E13" s="57" t="s">
        <v>11</v>
      </c>
      <c r="G13" s="46"/>
    </row>
    <row r="14" spans="1:7" x14ac:dyDescent="0.25">
      <c r="A14" s="78" t="s">
        <v>123</v>
      </c>
      <c r="B14" s="79">
        <v>89811416156</v>
      </c>
      <c r="C14" s="72" t="s">
        <v>10</v>
      </c>
      <c r="D14" s="80">
        <v>327.7</v>
      </c>
      <c r="E14" s="61" t="s">
        <v>92</v>
      </c>
      <c r="G14" s="46"/>
    </row>
    <row r="15" spans="1:7" x14ac:dyDescent="0.25">
      <c r="A15" s="81" t="s">
        <v>70</v>
      </c>
      <c r="B15" s="75">
        <v>643859701</v>
      </c>
      <c r="C15" s="82" t="s">
        <v>26</v>
      </c>
      <c r="D15" s="80">
        <v>1.05</v>
      </c>
      <c r="E15" s="61" t="s">
        <v>71</v>
      </c>
      <c r="G15" s="46"/>
    </row>
    <row r="16" spans="1:7" x14ac:dyDescent="0.25">
      <c r="A16" s="81" t="s">
        <v>70</v>
      </c>
      <c r="B16" s="75">
        <v>643859701</v>
      </c>
      <c r="C16" s="82" t="s">
        <v>26</v>
      </c>
      <c r="D16" s="80">
        <f>16.1+125.11</f>
        <v>141.21</v>
      </c>
      <c r="E16" s="61" t="s">
        <v>96</v>
      </c>
      <c r="G16" s="46"/>
    </row>
    <row r="17" spans="1:7" x14ac:dyDescent="0.25">
      <c r="A17" s="81" t="s">
        <v>145</v>
      </c>
      <c r="B17" s="75">
        <v>61703488821</v>
      </c>
      <c r="C17" s="82" t="s">
        <v>13</v>
      </c>
      <c r="D17" s="80">
        <v>516</v>
      </c>
      <c r="E17" s="61" t="s">
        <v>71</v>
      </c>
      <c r="G17" s="46"/>
    </row>
    <row r="18" spans="1:7" x14ac:dyDescent="0.25">
      <c r="A18" s="78" t="s">
        <v>77</v>
      </c>
      <c r="B18" s="79">
        <v>73660371074</v>
      </c>
      <c r="C18" s="72" t="s">
        <v>48</v>
      </c>
      <c r="D18" s="83">
        <v>7.68</v>
      </c>
      <c r="E18" s="61" t="s">
        <v>96</v>
      </c>
      <c r="G18" s="46"/>
    </row>
    <row r="19" spans="1:7" x14ac:dyDescent="0.25">
      <c r="A19" s="78" t="s">
        <v>77</v>
      </c>
      <c r="B19" s="79">
        <v>73660371074</v>
      </c>
      <c r="C19" s="72" t="s">
        <v>48</v>
      </c>
      <c r="D19" s="80">
        <v>26</v>
      </c>
      <c r="E19" s="61" t="s">
        <v>21</v>
      </c>
      <c r="G19" s="49"/>
    </row>
    <row r="20" spans="1:7" x14ac:dyDescent="0.25">
      <c r="A20" s="78" t="s">
        <v>77</v>
      </c>
      <c r="B20" s="79">
        <v>73660371074</v>
      </c>
      <c r="C20" s="72" t="s">
        <v>48</v>
      </c>
      <c r="D20" s="83">
        <v>80.72</v>
      </c>
      <c r="E20" s="61" t="s">
        <v>15</v>
      </c>
      <c r="G20" s="49"/>
    </row>
    <row r="21" spans="1:7" x14ac:dyDescent="0.25">
      <c r="A21" s="78" t="s">
        <v>136</v>
      </c>
      <c r="B21" s="79">
        <v>73735886955</v>
      </c>
      <c r="C21" s="72" t="s">
        <v>10</v>
      </c>
      <c r="D21" s="83">
        <v>52.7</v>
      </c>
      <c r="E21" s="61" t="s">
        <v>96</v>
      </c>
      <c r="G21" s="49"/>
    </row>
    <row r="22" spans="1:7" x14ac:dyDescent="0.25">
      <c r="A22" s="78" t="s">
        <v>137</v>
      </c>
      <c r="B22" s="79">
        <v>91448726740</v>
      </c>
      <c r="C22" s="72" t="s">
        <v>10</v>
      </c>
      <c r="D22" s="83">
        <v>102.86</v>
      </c>
      <c r="E22" s="61" t="s">
        <v>96</v>
      </c>
      <c r="G22" s="49"/>
    </row>
    <row r="23" spans="1:7" x14ac:dyDescent="0.25">
      <c r="A23" s="78" t="s">
        <v>139</v>
      </c>
      <c r="B23" s="79">
        <v>10313267957</v>
      </c>
      <c r="C23" s="72" t="s">
        <v>13</v>
      </c>
      <c r="D23" s="83">
        <v>20.49</v>
      </c>
      <c r="E23" s="61" t="s">
        <v>14</v>
      </c>
      <c r="G23" s="49"/>
    </row>
    <row r="24" spans="1:7" x14ac:dyDescent="0.25">
      <c r="A24" s="78" t="s">
        <v>125</v>
      </c>
      <c r="B24" s="79">
        <v>92364269232</v>
      </c>
      <c r="C24" s="72" t="s">
        <v>13</v>
      </c>
      <c r="D24" s="80">
        <v>4.4800000000000004</v>
      </c>
      <c r="E24" s="61" t="s">
        <v>14</v>
      </c>
    </row>
    <row r="25" spans="1:7" x14ac:dyDescent="0.25">
      <c r="A25" s="78" t="s">
        <v>147</v>
      </c>
      <c r="B25" s="79">
        <v>71642207963</v>
      </c>
      <c r="C25" s="72" t="s">
        <v>10</v>
      </c>
      <c r="D25" s="80">
        <v>456.77</v>
      </c>
      <c r="E25" s="61" t="s">
        <v>14</v>
      </c>
    </row>
    <row r="26" spans="1:7" x14ac:dyDescent="0.25">
      <c r="A26" s="78" t="s">
        <v>99</v>
      </c>
      <c r="B26" s="79">
        <v>94124811986</v>
      </c>
      <c r="C26" s="72" t="s">
        <v>10</v>
      </c>
      <c r="D26" s="83">
        <v>12.8</v>
      </c>
      <c r="E26" s="61" t="s">
        <v>71</v>
      </c>
    </row>
    <row r="27" spans="1:7" ht="14.1" customHeight="1" x14ac:dyDescent="0.25">
      <c r="A27" s="81" t="s">
        <v>28</v>
      </c>
      <c r="B27" s="75">
        <v>62226620908</v>
      </c>
      <c r="C27" s="82" t="s">
        <v>10</v>
      </c>
      <c r="D27" s="83">
        <f>26.66+28.96+11.97</f>
        <v>67.59</v>
      </c>
      <c r="E27" s="61" t="s">
        <v>71</v>
      </c>
      <c r="G27" s="11"/>
    </row>
    <row r="28" spans="1:7" ht="14.1" customHeight="1" x14ac:dyDescent="0.25">
      <c r="A28" s="81" t="s">
        <v>28</v>
      </c>
      <c r="B28" s="75">
        <v>62226620908</v>
      </c>
      <c r="C28" s="82" t="s">
        <v>10</v>
      </c>
      <c r="D28" s="80">
        <v>12.2</v>
      </c>
      <c r="E28" s="61" t="s">
        <v>73</v>
      </c>
      <c r="G28" s="11"/>
    </row>
    <row r="29" spans="1:7" ht="14.1" customHeight="1" x14ac:dyDescent="0.25">
      <c r="A29" s="81" t="s">
        <v>28</v>
      </c>
      <c r="B29" s="75">
        <v>62226620908</v>
      </c>
      <c r="C29" s="82" t="s">
        <v>10</v>
      </c>
      <c r="D29" s="83">
        <f>5.26+5.99</f>
        <v>11.25</v>
      </c>
      <c r="E29" s="57" t="s">
        <v>14</v>
      </c>
      <c r="G29" s="11"/>
    </row>
    <row r="30" spans="1:7" ht="14.1" customHeight="1" x14ac:dyDescent="0.25">
      <c r="A30" s="81" t="s">
        <v>28</v>
      </c>
      <c r="B30" s="75">
        <v>62226620908</v>
      </c>
      <c r="C30" s="82" t="s">
        <v>10</v>
      </c>
      <c r="D30" s="83">
        <f>65.99+58.48+135.59+90.96</f>
        <v>351.02</v>
      </c>
      <c r="E30" s="57" t="s">
        <v>16</v>
      </c>
      <c r="G30" s="11"/>
    </row>
    <row r="31" spans="1:7" ht="14.1" customHeight="1" x14ac:dyDescent="0.25">
      <c r="A31" s="81" t="s">
        <v>28</v>
      </c>
      <c r="B31" s="75">
        <v>62226620908</v>
      </c>
      <c r="C31" s="82" t="s">
        <v>10</v>
      </c>
      <c r="D31" s="83">
        <v>5.98</v>
      </c>
      <c r="E31" s="57" t="s">
        <v>80</v>
      </c>
      <c r="G31" s="11"/>
    </row>
    <row r="32" spans="1:7" ht="14.1" customHeight="1" x14ac:dyDescent="0.25">
      <c r="A32" s="81" t="s">
        <v>32</v>
      </c>
      <c r="B32" s="75">
        <v>92510683607</v>
      </c>
      <c r="C32" s="82" t="s">
        <v>33</v>
      </c>
      <c r="D32" s="80">
        <v>2.75</v>
      </c>
      <c r="E32" s="61" t="s">
        <v>73</v>
      </c>
      <c r="G32" s="47"/>
    </row>
    <row r="33" spans="1:7" ht="14.1" customHeight="1" x14ac:dyDescent="0.25">
      <c r="A33" s="81" t="s">
        <v>32</v>
      </c>
      <c r="B33" s="75">
        <v>92510683607</v>
      </c>
      <c r="C33" s="82" t="s">
        <v>33</v>
      </c>
      <c r="D33" s="80">
        <v>17.79</v>
      </c>
      <c r="E33" s="61" t="s">
        <v>71</v>
      </c>
      <c r="G33" s="47"/>
    </row>
    <row r="34" spans="1:7" ht="14.1" customHeight="1" x14ac:dyDescent="0.25">
      <c r="A34" s="81" t="s">
        <v>32</v>
      </c>
      <c r="B34" s="75">
        <v>92510683607</v>
      </c>
      <c r="C34" s="82" t="s">
        <v>33</v>
      </c>
      <c r="D34" s="80">
        <f>89.5+57.08+43.13</f>
        <v>189.70999999999998</v>
      </c>
      <c r="E34" s="57" t="s">
        <v>16</v>
      </c>
      <c r="G34" s="11"/>
    </row>
    <row r="35" spans="1:7" ht="14.1" customHeight="1" x14ac:dyDescent="0.25">
      <c r="A35" s="81" t="s">
        <v>85</v>
      </c>
      <c r="B35" s="75"/>
      <c r="C35" s="82" t="s">
        <v>10</v>
      </c>
      <c r="D35" s="80">
        <v>197.5</v>
      </c>
      <c r="E35" s="57" t="s">
        <v>16</v>
      </c>
      <c r="G35" s="11"/>
    </row>
    <row r="36" spans="1:7" x14ac:dyDescent="0.25">
      <c r="A36" s="81" t="s">
        <v>31</v>
      </c>
      <c r="B36" s="75">
        <v>66089976432</v>
      </c>
      <c r="C36" s="82" t="s">
        <v>23</v>
      </c>
      <c r="D36" s="80">
        <f>3.73+9.36</f>
        <v>13.09</v>
      </c>
      <c r="E36" s="61" t="s">
        <v>16</v>
      </c>
      <c r="G36" s="11"/>
    </row>
    <row r="37" spans="1:7" x14ac:dyDescent="0.25">
      <c r="A37" s="84" t="s">
        <v>34</v>
      </c>
      <c r="B37" s="85">
        <v>46108893754</v>
      </c>
      <c r="C37" s="86" t="s">
        <v>10</v>
      </c>
      <c r="D37" s="83">
        <f>108.59+61.95+37.46</f>
        <v>208.00000000000003</v>
      </c>
      <c r="E37" s="62" t="s">
        <v>16</v>
      </c>
      <c r="G37" s="11"/>
    </row>
    <row r="38" spans="1:7" x14ac:dyDescent="0.25">
      <c r="A38" s="84" t="s">
        <v>34</v>
      </c>
      <c r="B38" s="85">
        <v>46108893754</v>
      </c>
      <c r="C38" s="86" t="s">
        <v>10</v>
      </c>
      <c r="D38" s="83">
        <v>11.18</v>
      </c>
      <c r="E38" s="61" t="s">
        <v>100</v>
      </c>
      <c r="G38" s="11"/>
    </row>
    <row r="39" spans="1:7" x14ac:dyDescent="0.25">
      <c r="A39" s="81" t="s">
        <v>126</v>
      </c>
      <c r="B39" s="75">
        <v>93923226222</v>
      </c>
      <c r="C39" s="82" t="s">
        <v>127</v>
      </c>
      <c r="D39" s="80">
        <v>31.18</v>
      </c>
      <c r="E39" s="57" t="s">
        <v>16</v>
      </c>
      <c r="G39" s="11"/>
    </row>
    <row r="40" spans="1:7" x14ac:dyDescent="0.25">
      <c r="A40" s="81" t="s">
        <v>126</v>
      </c>
      <c r="B40" s="75">
        <v>93923226222</v>
      </c>
      <c r="C40" s="82" t="s">
        <v>127</v>
      </c>
      <c r="D40" s="80">
        <v>13.14</v>
      </c>
      <c r="E40" s="61" t="s">
        <v>12</v>
      </c>
      <c r="G40" s="11"/>
    </row>
    <row r="41" spans="1:7" x14ac:dyDescent="0.25">
      <c r="A41" s="78" t="s">
        <v>72</v>
      </c>
      <c r="B41" s="75">
        <v>5614216244</v>
      </c>
      <c r="C41" s="72" t="s">
        <v>10</v>
      </c>
      <c r="D41" s="68">
        <v>12</v>
      </c>
      <c r="E41" s="61" t="s">
        <v>14</v>
      </c>
      <c r="G41" s="11"/>
    </row>
    <row r="42" spans="1:7" ht="14.1" customHeight="1" x14ac:dyDescent="0.25">
      <c r="A42" s="78" t="s">
        <v>72</v>
      </c>
      <c r="B42" s="75">
        <v>5614216244</v>
      </c>
      <c r="C42" s="72" t="s">
        <v>10</v>
      </c>
      <c r="D42" s="83">
        <f>5.76+15</f>
        <v>20.759999999999998</v>
      </c>
      <c r="E42" s="61" t="s">
        <v>96</v>
      </c>
      <c r="F42" s="13"/>
      <c r="G42" s="15"/>
    </row>
    <row r="43" spans="1:7" ht="14.1" customHeight="1" x14ac:dyDescent="0.25">
      <c r="A43" s="78" t="s">
        <v>72</v>
      </c>
      <c r="B43" s="75">
        <v>5614216244</v>
      </c>
      <c r="C43" s="72" t="s">
        <v>10</v>
      </c>
      <c r="D43" s="83">
        <v>20.89</v>
      </c>
      <c r="E43" s="61" t="s">
        <v>96</v>
      </c>
      <c r="F43" s="13"/>
      <c r="G43" s="15"/>
    </row>
    <row r="44" spans="1:7" ht="14.1" customHeight="1" x14ac:dyDescent="0.25">
      <c r="A44" s="78" t="s">
        <v>17</v>
      </c>
      <c r="B44" s="79">
        <v>71623616932</v>
      </c>
      <c r="C44" s="72" t="s">
        <v>18</v>
      </c>
      <c r="D44" s="80">
        <v>18.96</v>
      </c>
      <c r="E44" s="57" t="s">
        <v>19</v>
      </c>
    </row>
    <row r="45" spans="1:7" ht="14.1" customHeight="1" x14ac:dyDescent="0.25">
      <c r="A45" s="78" t="s">
        <v>135</v>
      </c>
      <c r="B45" s="79">
        <v>13197076174</v>
      </c>
      <c r="C45" s="72" t="s">
        <v>10</v>
      </c>
      <c r="D45" s="80">
        <f>69.43+8.63</f>
        <v>78.06</v>
      </c>
      <c r="E45" s="57" t="s">
        <v>96</v>
      </c>
    </row>
    <row r="46" spans="1:7" ht="14.1" customHeight="1" x14ac:dyDescent="0.25">
      <c r="A46" s="81" t="s">
        <v>138</v>
      </c>
      <c r="B46" s="75">
        <v>43848778319</v>
      </c>
      <c r="C46" s="82" t="s">
        <v>10</v>
      </c>
      <c r="D46" s="80">
        <v>165.93</v>
      </c>
      <c r="E46" s="57" t="s">
        <v>80</v>
      </c>
    </row>
    <row r="47" spans="1:7" ht="14.1" customHeight="1" x14ac:dyDescent="0.25">
      <c r="A47" s="81" t="s">
        <v>87</v>
      </c>
      <c r="B47" s="75">
        <v>60959154399</v>
      </c>
      <c r="C47" s="82" t="s">
        <v>10</v>
      </c>
      <c r="D47" s="80">
        <v>1702.57</v>
      </c>
      <c r="E47" s="57" t="s">
        <v>80</v>
      </c>
    </row>
    <row r="48" spans="1:7" ht="14.1" customHeight="1" x14ac:dyDescent="0.25">
      <c r="A48" s="78" t="s">
        <v>86</v>
      </c>
      <c r="B48" s="79">
        <v>66378243977</v>
      </c>
      <c r="C48" s="72" t="s">
        <v>10</v>
      </c>
      <c r="D48" s="80">
        <v>749.65</v>
      </c>
      <c r="E48" s="57" t="s">
        <v>80</v>
      </c>
    </row>
    <row r="49" spans="1:7" ht="14.1" customHeight="1" x14ac:dyDescent="0.25">
      <c r="A49" s="78" t="s">
        <v>141</v>
      </c>
      <c r="B49" s="79">
        <v>21315367878</v>
      </c>
      <c r="C49" s="72" t="s">
        <v>10</v>
      </c>
      <c r="D49" s="80">
        <v>396</v>
      </c>
      <c r="E49" s="61" t="s">
        <v>140</v>
      </c>
    </row>
    <row r="50" spans="1:7" ht="14.1" customHeight="1" x14ac:dyDescent="0.25">
      <c r="A50" s="78" t="s">
        <v>124</v>
      </c>
      <c r="B50" s="79">
        <v>86790561607</v>
      </c>
      <c r="C50" s="72" t="s">
        <v>26</v>
      </c>
      <c r="D50" s="80">
        <v>6.5</v>
      </c>
      <c r="E50" s="61" t="s">
        <v>12</v>
      </c>
    </row>
    <row r="51" spans="1:7" ht="14.1" customHeight="1" x14ac:dyDescent="0.25">
      <c r="A51" s="78" t="s">
        <v>84</v>
      </c>
      <c r="B51" s="79">
        <v>64729046835</v>
      </c>
      <c r="C51" s="72" t="s">
        <v>10</v>
      </c>
      <c r="D51" s="68">
        <f>1585.64+225</f>
        <v>1810.64</v>
      </c>
      <c r="E51" s="61" t="s">
        <v>15</v>
      </c>
    </row>
    <row r="52" spans="1:7" ht="14.1" customHeight="1" x14ac:dyDescent="0.25">
      <c r="A52" s="87" t="s">
        <v>133</v>
      </c>
      <c r="B52" s="88">
        <v>25843074154</v>
      </c>
      <c r="C52" s="72" t="s">
        <v>10</v>
      </c>
      <c r="D52" s="89">
        <v>54.25</v>
      </c>
      <c r="E52" s="61" t="s">
        <v>134</v>
      </c>
      <c r="F52" s="67"/>
    </row>
    <row r="53" spans="1:7" ht="14.1" customHeight="1" x14ac:dyDescent="0.25">
      <c r="A53" s="78" t="s">
        <v>132</v>
      </c>
      <c r="B53" s="79">
        <v>27443589043</v>
      </c>
      <c r="C53" s="72" t="s">
        <v>10</v>
      </c>
      <c r="D53" s="68">
        <v>20.3</v>
      </c>
      <c r="E53" s="61" t="s">
        <v>88</v>
      </c>
    </row>
    <row r="54" spans="1:7" ht="14.1" customHeight="1" x14ac:dyDescent="0.25">
      <c r="A54" s="78" t="s">
        <v>128</v>
      </c>
      <c r="B54" s="79">
        <v>53605605523</v>
      </c>
      <c r="C54" s="72" t="s">
        <v>129</v>
      </c>
      <c r="D54" s="80">
        <v>672.75</v>
      </c>
      <c r="E54" s="57" t="s">
        <v>130</v>
      </c>
    </row>
    <row r="55" spans="1:7" ht="14.1" customHeight="1" x14ac:dyDescent="0.25">
      <c r="A55" s="78" t="s">
        <v>131</v>
      </c>
      <c r="B55" s="79">
        <v>65175953240</v>
      </c>
      <c r="C55" s="72" t="s">
        <v>83</v>
      </c>
      <c r="D55" s="80">
        <v>400</v>
      </c>
      <c r="E55" s="57" t="s">
        <v>130</v>
      </c>
    </row>
    <row r="56" spans="1:7" ht="14.1" customHeight="1" x14ac:dyDescent="0.25">
      <c r="A56" s="78" t="s">
        <v>20</v>
      </c>
      <c r="B56" s="79">
        <v>27759560625</v>
      </c>
      <c r="C56" s="72" t="s">
        <v>10</v>
      </c>
      <c r="D56" s="68">
        <v>288.2</v>
      </c>
      <c r="E56" s="57" t="s">
        <v>22</v>
      </c>
      <c r="G56" s="11"/>
    </row>
    <row r="57" spans="1:7" ht="14.1" customHeight="1" x14ac:dyDescent="0.25">
      <c r="A57" s="78" t="s">
        <v>20</v>
      </c>
      <c r="B57" s="79">
        <v>27759560625</v>
      </c>
      <c r="C57" s="72" t="s">
        <v>10</v>
      </c>
      <c r="D57" s="68">
        <v>17.399999999999999</v>
      </c>
      <c r="E57" s="57" t="s">
        <v>27</v>
      </c>
      <c r="G57" s="11"/>
    </row>
    <row r="58" spans="1:7" ht="14.1" customHeight="1" x14ac:dyDescent="0.25">
      <c r="A58" s="78" t="s">
        <v>101</v>
      </c>
      <c r="B58" s="79"/>
      <c r="C58" s="72" t="s">
        <v>13</v>
      </c>
      <c r="D58" s="68">
        <v>436.99</v>
      </c>
      <c r="E58" s="57" t="s">
        <v>97</v>
      </c>
    </row>
    <row r="59" spans="1:7" ht="14.1" customHeight="1" x14ac:dyDescent="0.25">
      <c r="A59" s="81" t="s">
        <v>98</v>
      </c>
      <c r="B59" s="90">
        <v>36427468143</v>
      </c>
      <c r="C59" s="82" t="s">
        <v>13</v>
      </c>
      <c r="D59" s="80">
        <v>9</v>
      </c>
      <c r="E59" s="61" t="s">
        <v>81</v>
      </c>
      <c r="G59" s="46"/>
    </row>
    <row r="60" spans="1:7" ht="14.1" customHeight="1" x14ac:dyDescent="0.25">
      <c r="A60" s="81" t="s">
        <v>143</v>
      </c>
      <c r="B60" s="90">
        <v>73294314024</v>
      </c>
      <c r="C60" s="82" t="s">
        <v>10</v>
      </c>
      <c r="D60" s="80">
        <v>191.65</v>
      </c>
      <c r="E60" s="61" t="s">
        <v>142</v>
      </c>
      <c r="G60" s="46"/>
    </row>
    <row r="61" spans="1:7" ht="13.5" customHeight="1" x14ac:dyDescent="0.25">
      <c r="A61" s="78" t="s">
        <v>144</v>
      </c>
      <c r="B61" s="91">
        <v>25329931628</v>
      </c>
      <c r="C61" s="72" t="s">
        <v>10</v>
      </c>
      <c r="D61" s="80">
        <v>13.27</v>
      </c>
      <c r="E61" s="57" t="s">
        <v>75</v>
      </c>
    </row>
    <row r="62" spans="1:7" ht="14.1" customHeight="1" x14ac:dyDescent="0.25">
      <c r="A62" s="78" t="s">
        <v>24</v>
      </c>
      <c r="B62" s="92">
        <v>87939104217</v>
      </c>
      <c r="C62" s="72" t="s">
        <v>10</v>
      </c>
      <c r="D62" s="83">
        <v>137.57</v>
      </c>
      <c r="E62" s="57" t="s">
        <v>25</v>
      </c>
      <c r="G62" s="11"/>
    </row>
    <row r="63" spans="1:7" ht="14.1" customHeight="1" x14ac:dyDescent="0.25">
      <c r="A63" s="84" t="s">
        <v>150</v>
      </c>
      <c r="B63" s="85">
        <v>97492131626</v>
      </c>
      <c r="C63" s="86" t="s">
        <v>10</v>
      </c>
      <c r="D63" s="83">
        <f>32.2</f>
        <v>32.200000000000003</v>
      </c>
      <c r="E63" s="61" t="s">
        <v>27</v>
      </c>
      <c r="F63" s="13"/>
    </row>
    <row r="64" spans="1:7" ht="14.1" customHeight="1" x14ac:dyDescent="0.25">
      <c r="A64" s="84" t="s">
        <v>148</v>
      </c>
      <c r="B64" s="85">
        <v>97290161785</v>
      </c>
      <c r="C64" s="86" t="s">
        <v>149</v>
      </c>
      <c r="D64" s="83">
        <v>63.8</v>
      </c>
      <c r="E64" s="61" t="s">
        <v>27</v>
      </c>
      <c r="F64" s="13"/>
    </row>
    <row r="65" spans="1:9" ht="14.1" customHeight="1" x14ac:dyDescent="0.25">
      <c r="A65" s="84" t="s">
        <v>151</v>
      </c>
      <c r="B65" s="85">
        <v>3004159051</v>
      </c>
      <c r="C65" s="86" t="s">
        <v>152</v>
      </c>
      <c r="D65" s="83">
        <v>11.4</v>
      </c>
      <c r="E65" s="61" t="s">
        <v>27</v>
      </c>
      <c r="F65" s="13"/>
    </row>
    <row r="66" spans="1:9" ht="14.1" customHeight="1" x14ac:dyDescent="0.25">
      <c r="A66" s="78" t="s">
        <v>153</v>
      </c>
      <c r="B66" s="79">
        <v>37111215032</v>
      </c>
      <c r="C66" s="72" t="s">
        <v>13</v>
      </c>
      <c r="D66" s="83">
        <v>21</v>
      </c>
      <c r="E66" s="61" t="s">
        <v>27</v>
      </c>
      <c r="F66" s="13"/>
      <c r="G66" s="11"/>
    </row>
    <row r="67" spans="1:9" ht="14.1" customHeight="1" x14ac:dyDescent="0.25">
      <c r="A67" s="81" t="s">
        <v>29</v>
      </c>
      <c r="B67" s="75">
        <v>55826723022</v>
      </c>
      <c r="C67" s="82" t="s">
        <v>30</v>
      </c>
      <c r="D67" s="83">
        <v>14</v>
      </c>
      <c r="E67" s="61" t="s">
        <v>27</v>
      </c>
      <c r="F67" s="14"/>
      <c r="G67" s="15"/>
    </row>
    <row r="68" spans="1:9" ht="14.1" customHeight="1" x14ac:dyDescent="0.25">
      <c r="A68" s="81" t="s">
        <v>154</v>
      </c>
      <c r="B68" s="75">
        <v>10402211455</v>
      </c>
      <c r="C68" s="82" t="s">
        <v>13</v>
      </c>
      <c r="D68" s="83">
        <v>28.1</v>
      </c>
      <c r="E68" s="61" t="s">
        <v>27</v>
      </c>
      <c r="F68" s="13"/>
      <c r="G68" s="15"/>
    </row>
    <row r="69" spans="1:9" ht="14.1" customHeight="1" x14ac:dyDescent="0.25">
      <c r="A69" s="81" t="s">
        <v>155</v>
      </c>
      <c r="B69" s="75"/>
      <c r="C69" s="82" t="s">
        <v>156</v>
      </c>
      <c r="D69" s="83">
        <v>36</v>
      </c>
      <c r="E69" s="61" t="s">
        <v>27</v>
      </c>
      <c r="F69" s="13"/>
      <c r="G69" s="15"/>
      <c r="I69" s="11"/>
    </row>
    <row r="70" spans="1:9" ht="14.1" customHeight="1" x14ac:dyDescent="0.25">
      <c r="A70" s="81" t="s">
        <v>89</v>
      </c>
      <c r="B70" s="75">
        <v>25827577808</v>
      </c>
      <c r="C70" s="82" t="s">
        <v>90</v>
      </c>
      <c r="D70" s="83">
        <f>7.9+13.1</f>
        <v>21</v>
      </c>
      <c r="E70" s="61" t="s">
        <v>27</v>
      </c>
      <c r="F70" s="50"/>
      <c r="G70" s="15"/>
      <c r="I70" s="11"/>
    </row>
    <row r="71" spans="1:9" ht="14.1" customHeight="1" x14ac:dyDescent="0.25">
      <c r="A71" s="81" t="s">
        <v>118</v>
      </c>
      <c r="B71" s="75">
        <v>61925147453</v>
      </c>
      <c r="C71" s="82" t="s">
        <v>120</v>
      </c>
      <c r="D71" s="83">
        <v>1000.74</v>
      </c>
      <c r="E71" s="97" t="s">
        <v>119</v>
      </c>
      <c r="F71" s="13"/>
      <c r="G71" s="15"/>
      <c r="I71" s="11"/>
    </row>
    <row r="72" spans="1:9" ht="14.1" customHeight="1" x14ac:dyDescent="0.25">
      <c r="A72" s="93" t="s">
        <v>106</v>
      </c>
      <c r="B72" s="94">
        <v>59964152545</v>
      </c>
      <c r="C72" s="95" t="s">
        <v>10</v>
      </c>
      <c r="D72" s="96">
        <v>160.55000000000001</v>
      </c>
      <c r="E72" s="61" t="s">
        <v>104</v>
      </c>
      <c r="F72" s="13"/>
      <c r="G72" s="15"/>
      <c r="I72" s="11"/>
    </row>
    <row r="73" spans="1:9" ht="14.1" customHeight="1" x14ac:dyDescent="0.25">
      <c r="A73" s="93" t="s">
        <v>108</v>
      </c>
      <c r="B73" s="94" t="s">
        <v>107</v>
      </c>
      <c r="C73" s="95" t="s">
        <v>10</v>
      </c>
      <c r="D73" s="96">
        <v>176.99</v>
      </c>
      <c r="E73" s="61" t="s">
        <v>104</v>
      </c>
      <c r="F73" s="13"/>
      <c r="G73" s="15"/>
      <c r="I73" s="11"/>
    </row>
    <row r="74" spans="1:9" ht="14.1" customHeight="1" x14ac:dyDescent="0.25">
      <c r="A74" s="93" t="s">
        <v>126</v>
      </c>
      <c r="B74" s="75">
        <v>93923226222</v>
      </c>
      <c r="C74" s="82" t="s">
        <v>127</v>
      </c>
      <c r="D74" s="96">
        <v>439</v>
      </c>
      <c r="E74" s="61" t="s">
        <v>146</v>
      </c>
      <c r="F74" s="13"/>
      <c r="G74" s="15"/>
      <c r="I74" s="11"/>
    </row>
    <row r="75" spans="1:9" ht="14.1" customHeight="1" thickBot="1" x14ac:dyDescent="0.3">
      <c r="A75" s="78" t="s">
        <v>95</v>
      </c>
      <c r="B75" s="79">
        <v>68476583573</v>
      </c>
      <c r="C75" s="72" t="s">
        <v>13</v>
      </c>
      <c r="D75" s="96">
        <v>442</v>
      </c>
      <c r="E75" s="61" t="s">
        <v>105</v>
      </c>
      <c r="F75" s="13"/>
      <c r="G75" s="15"/>
      <c r="I75" s="11"/>
    </row>
    <row r="76" spans="1:9" ht="15.75" thickBot="1" x14ac:dyDescent="0.3">
      <c r="A76" s="16" t="s">
        <v>157</v>
      </c>
      <c r="B76" s="17"/>
      <c r="C76" s="17"/>
      <c r="D76" s="18">
        <f>SUM(D13:D75)</f>
        <v>12572.439999999999</v>
      </c>
      <c r="E76" s="19"/>
    </row>
    <row r="77" spans="1:9" x14ac:dyDescent="0.25">
      <c r="B77" s="1"/>
      <c r="C77" s="1"/>
      <c r="D77" s="20"/>
      <c r="E77" s="1"/>
    </row>
    <row r="78" spans="1:9" x14ac:dyDescent="0.25">
      <c r="A78" s="1"/>
      <c r="B78" s="1"/>
      <c r="C78" s="1"/>
      <c r="D78" s="20"/>
      <c r="E78" s="1"/>
    </row>
    <row r="79" spans="1:9" ht="21.75" thickBot="1" x14ac:dyDescent="0.4">
      <c r="A79" s="5" t="s">
        <v>4</v>
      </c>
      <c r="B79" s="6"/>
      <c r="C79" s="12"/>
      <c r="D79" s="15"/>
    </row>
    <row r="80" spans="1:9" ht="16.5" thickBot="1" x14ac:dyDescent="0.3">
      <c r="A80" s="21" t="s">
        <v>35</v>
      </c>
      <c r="B80" s="22" t="s">
        <v>36</v>
      </c>
      <c r="C80" s="12"/>
      <c r="D80" s="15"/>
      <c r="E80" s="2"/>
    </row>
    <row r="81" spans="1:6" x14ac:dyDescent="0.25">
      <c r="A81" s="23">
        <v>1375.1</v>
      </c>
      <c r="B81" s="24" t="s">
        <v>37</v>
      </c>
      <c r="C81" s="12"/>
      <c r="D81" s="15"/>
    </row>
    <row r="82" spans="1:6" x14ac:dyDescent="0.25">
      <c r="A82" s="23">
        <v>337.58</v>
      </c>
      <c r="B82" s="24" t="s">
        <v>121</v>
      </c>
      <c r="C82" s="12"/>
      <c r="D82" s="15"/>
    </row>
    <row r="83" spans="1:6" x14ac:dyDescent="0.25">
      <c r="A83" s="27">
        <v>1637.4</v>
      </c>
      <c r="B83" s="24" t="s">
        <v>38</v>
      </c>
    </row>
    <row r="84" spans="1:6" ht="15.75" thickBot="1" x14ac:dyDescent="0.3">
      <c r="A84" s="28">
        <v>1482.4</v>
      </c>
      <c r="B84" s="29" t="s">
        <v>39</v>
      </c>
      <c r="C84" s="11"/>
    </row>
    <row r="85" spans="1:6" ht="15.75" thickBot="1" x14ac:dyDescent="0.3">
      <c r="A85" s="25"/>
      <c r="B85" s="26" t="s">
        <v>157</v>
      </c>
    </row>
    <row r="88" spans="1:6" ht="21" x14ac:dyDescent="0.35">
      <c r="B88" s="6"/>
      <c r="F88" s="2"/>
    </row>
    <row r="89" spans="1:6" ht="21.75" thickBot="1" x14ac:dyDescent="0.4">
      <c r="A89" s="5" t="s">
        <v>40</v>
      </c>
      <c r="B89" s="6"/>
      <c r="E89" s="2"/>
    </row>
    <row r="90" spans="1:6" ht="16.5" thickBot="1" x14ac:dyDescent="0.3">
      <c r="A90" s="30" t="s">
        <v>35</v>
      </c>
      <c r="B90" s="31" t="s">
        <v>36</v>
      </c>
      <c r="C90" s="10"/>
      <c r="D90" s="10"/>
      <c r="E90" s="10"/>
    </row>
    <row r="91" spans="1:6" x14ac:dyDescent="0.25">
      <c r="A91" s="32">
        <v>147303.87</v>
      </c>
      <c r="B91" s="33" t="s">
        <v>41</v>
      </c>
      <c r="C91" s="10"/>
      <c r="D91" s="15"/>
      <c r="E91" s="1"/>
    </row>
    <row r="92" spans="1:6" x14ac:dyDescent="0.25">
      <c r="A92" s="32">
        <v>700.2</v>
      </c>
      <c r="B92" s="33" t="s">
        <v>103</v>
      </c>
      <c r="C92" s="10"/>
      <c r="D92" s="15"/>
      <c r="E92" s="1"/>
    </row>
    <row r="93" spans="1:6" x14ac:dyDescent="0.25">
      <c r="A93" s="32">
        <v>12904.32</v>
      </c>
      <c r="B93" s="33" t="s">
        <v>42</v>
      </c>
      <c r="C93" s="66"/>
      <c r="D93" s="15"/>
      <c r="E93" s="1"/>
    </row>
    <row r="94" spans="1:6" x14ac:dyDescent="0.25">
      <c r="A94" s="32">
        <v>733.19</v>
      </c>
      <c r="B94" s="33" t="s">
        <v>74</v>
      </c>
      <c r="C94" s="10"/>
      <c r="D94" s="15"/>
      <c r="E94" s="1"/>
    </row>
    <row r="95" spans="1:6" ht="15" customHeight="1" thickBot="1" x14ac:dyDescent="0.3">
      <c r="A95" s="32">
        <v>25975.69</v>
      </c>
      <c r="B95" s="33" t="s">
        <v>43</v>
      </c>
      <c r="C95" s="10"/>
      <c r="D95" s="15"/>
      <c r="E95" s="1"/>
    </row>
    <row r="96" spans="1:6" ht="15.75" thickBot="1" x14ac:dyDescent="0.3">
      <c r="A96" s="34">
        <f>SUM(A91:A95)</f>
        <v>187617.27000000002</v>
      </c>
      <c r="B96" s="35" t="s">
        <v>158</v>
      </c>
      <c r="C96" s="1"/>
      <c r="D96" s="20"/>
      <c r="E96" s="1"/>
    </row>
    <row r="97" spans="1:5" ht="15.75" thickBot="1" x14ac:dyDescent="0.3">
      <c r="A97" s="36">
        <v>7837.23</v>
      </c>
      <c r="B97" s="37" t="s">
        <v>44</v>
      </c>
    </row>
    <row r="98" spans="1:5" x14ac:dyDescent="0.25">
      <c r="B98" s="1"/>
    </row>
    <row r="99" spans="1:5" x14ac:dyDescent="0.25">
      <c r="A99" s="38"/>
      <c r="B99" s="1"/>
    </row>
    <row r="100" spans="1:5" x14ac:dyDescent="0.25">
      <c r="A100" s="38"/>
    </row>
    <row r="101" spans="1:5" ht="18.75" customHeight="1" thickBot="1" x14ac:dyDescent="0.4">
      <c r="A101" s="5" t="s">
        <v>40</v>
      </c>
      <c r="B101" s="6"/>
    </row>
    <row r="102" spans="1:5" x14ac:dyDescent="0.25">
      <c r="A102" s="39" t="s">
        <v>5</v>
      </c>
      <c r="B102" s="40" t="s">
        <v>6</v>
      </c>
      <c r="C102" s="40" t="s">
        <v>7</v>
      </c>
      <c r="D102" s="40" t="s">
        <v>8</v>
      </c>
      <c r="E102" s="41" t="s">
        <v>9</v>
      </c>
    </row>
    <row r="103" spans="1:5" x14ac:dyDescent="0.25">
      <c r="A103" s="54" t="s">
        <v>46</v>
      </c>
      <c r="B103" s="55">
        <v>47794513055</v>
      </c>
      <c r="C103" s="10" t="s">
        <v>47</v>
      </c>
      <c r="D103" s="63">
        <v>376.71</v>
      </c>
      <c r="E103" s="57" t="s">
        <v>11</v>
      </c>
    </row>
    <row r="104" spans="1:5" x14ac:dyDescent="0.25">
      <c r="A104" s="54" t="s">
        <v>46</v>
      </c>
      <c r="B104" s="55">
        <v>47794513055</v>
      </c>
      <c r="C104" s="10" t="s">
        <v>47</v>
      </c>
      <c r="D104" s="63">
        <v>309.39999999999998</v>
      </c>
      <c r="E104" s="61" t="s">
        <v>91</v>
      </c>
    </row>
    <row r="105" spans="1:5" x14ac:dyDescent="0.25">
      <c r="A105" s="54" t="s">
        <v>46</v>
      </c>
      <c r="B105" s="55">
        <v>47794513055</v>
      </c>
      <c r="C105" s="10" t="s">
        <v>47</v>
      </c>
      <c r="D105" s="63">
        <v>134.93</v>
      </c>
      <c r="E105" s="57" t="s">
        <v>71</v>
      </c>
    </row>
    <row r="106" spans="1:5" x14ac:dyDescent="0.25">
      <c r="A106" s="54" t="s">
        <v>46</v>
      </c>
      <c r="B106" s="55">
        <v>47794513055</v>
      </c>
      <c r="C106" s="10" t="s">
        <v>47</v>
      </c>
      <c r="D106" s="63">
        <v>23.45</v>
      </c>
      <c r="E106" s="57" t="s">
        <v>14</v>
      </c>
    </row>
    <row r="107" spans="1:5" x14ac:dyDescent="0.25">
      <c r="A107" s="54" t="s">
        <v>46</v>
      </c>
      <c r="B107" s="55">
        <v>47794513055</v>
      </c>
      <c r="C107" s="10" t="s">
        <v>47</v>
      </c>
      <c r="D107" s="63">
        <v>34.75</v>
      </c>
      <c r="E107" s="57" t="s">
        <v>93</v>
      </c>
    </row>
    <row r="108" spans="1:5" x14ac:dyDescent="0.25">
      <c r="A108" s="54" t="s">
        <v>179</v>
      </c>
      <c r="B108" s="55">
        <v>2156897147</v>
      </c>
      <c r="C108" s="10" t="s">
        <v>10</v>
      </c>
      <c r="D108" s="63">
        <v>15.39</v>
      </c>
      <c r="E108" s="57" t="s">
        <v>92</v>
      </c>
    </row>
    <row r="109" spans="1:5" x14ac:dyDescent="0.25">
      <c r="A109" s="54" t="s">
        <v>179</v>
      </c>
      <c r="B109" s="55">
        <v>2156897147</v>
      </c>
      <c r="C109" s="10" t="s">
        <v>10</v>
      </c>
      <c r="D109" s="63">
        <v>4.3600000000000003</v>
      </c>
      <c r="E109" s="57" t="s">
        <v>180</v>
      </c>
    </row>
    <row r="110" spans="1:5" x14ac:dyDescent="0.25">
      <c r="A110" s="54" t="s">
        <v>161</v>
      </c>
      <c r="B110" s="55">
        <v>33018422832</v>
      </c>
      <c r="C110" s="10" t="s">
        <v>10</v>
      </c>
      <c r="D110" s="68">
        <v>557.78</v>
      </c>
      <c r="E110" s="57" t="s">
        <v>14</v>
      </c>
    </row>
    <row r="111" spans="1:5" x14ac:dyDescent="0.25">
      <c r="A111" s="54" t="s">
        <v>161</v>
      </c>
      <c r="B111" s="55">
        <v>33018422832</v>
      </c>
      <c r="C111" s="10" t="s">
        <v>10</v>
      </c>
      <c r="D111" s="68">
        <v>34</v>
      </c>
      <c r="E111" s="57" t="s">
        <v>162</v>
      </c>
    </row>
    <row r="112" spans="1:5" x14ac:dyDescent="0.25">
      <c r="A112" s="54" t="s">
        <v>163</v>
      </c>
      <c r="B112" s="55">
        <v>80649374262</v>
      </c>
      <c r="C112" s="10" t="s">
        <v>13</v>
      </c>
      <c r="D112" s="68">
        <v>421.47</v>
      </c>
      <c r="E112" s="57" t="s">
        <v>14</v>
      </c>
    </row>
    <row r="113" spans="1:9" x14ac:dyDescent="0.25">
      <c r="A113" s="54" t="s">
        <v>190</v>
      </c>
      <c r="B113" s="55">
        <v>86535103870</v>
      </c>
      <c r="C113" s="10" t="s">
        <v>13</v>
      </c>
      <c r="D113" s="68">
        <v>20.8</v>
      </c>
      <c r="E113" s="61" t="s">
        <v>21</v>
      </c>
    </row>
    <row r="114" spans="1:9" x14ac:dyDescent="0.25">
      <c r="A114" s="51" t="s">
        <v>77</v>
      </c>
      <c r="B114" s="52">
        <v>73660371074</v>
      </c>
      <c r="C114" s="10" t="s">
        <v>48</v>
      </c>
      <c r="D114" s="60">
        <v>429.22</v>
      </c>
      <c r="E114" s="61" t="s">
        <v>21</v>
      </c>
    </row>
    <row r="115" spans="1:9" x14ac:dyDescent="0.25">
      <c r="A115" s="51" t="s">
        <v>77</v>
      </c>
      <c r="B115" s="52">
        <v>73660371074</v>
      </c>
      <c r="C115" s="10" t="s">
        <v>48</v>
      </c>
      <c r="D115" s="60">
        <v>42.59</v>
      </c>
      <c r="E115" s="61" t="s">
        <v>12</v>
      </c>
    </row>
    <row r="116" spans="1:9" x14ac:dyDescent="0.25">
      <c r="A116" s="51" t="s">
        <v>77</v>
      </c>
      <c r="B116" s="52">
        <v>73660371074</v>
      </c>
      <c r="C116" s="10" t="s">
        <v>48</v>
      </c>
      <c r="D116" s="60">
        <v>19.100000000000001</v>
      </c>
      <c r="E116" s="57" t="s">
        <v>14</v>
      </c>
    </row>
    <row r="117" spans="1:9" x14ac:dyDescent="0.25">
      <c r="A117" s="51" t="s">
        <v>95</v>
      </c>
      <c r="B117" s="52">
        <v>68476583573</v>
      </c>
      <c r="C117" s="10" t="s">
        <v>13</v>
      </c>
      <c r="D117" s="60">
        <v>215.55</v>
      </c>
      <c r="E117" s="61" t="s">
        <v>21</v>
      </c>
    </row>
    <row r="118" spans="1:9" x14ac:dyDescent="0.25">
      <c r="A118" s="51" t="s">
        <v>173</v>
      </c>
      <c r="B118" s="52">
        <v>50229539085</v>
      </c>
      <c r="C118" s="10" t="s">
        <v>13</v>
      </c>
      <c r="D118" s="60">
        <v>380.2</v>
      </c>
      <c r="E118" s="61" t="s">
        <v>15</v>
      </c>
    </row>
    <row r="119" spans="1:9" x14ac:dyDescent="0.25">
      <c r="A119" s="58" t="s">
        <v>94</v>
      </c>
      <c r="B119" s="55">
        <v>50467974870</v>
      </c>
      <c r="C119" s="10" t="s">
        <v>10</v>
      </c>
      <c r="D119" s="63">
        <v>181.25</v>
      </c>
      <c r="E119" s="57" t="s">
        <v>11</v>
      </c>
    </row>
    <row r="120" spans="1:9" ht="14.1" customHeight="1" x14ac:dyDescent="0.25">
      <c r="A120" s="58" t="s">
        <v>94</v>
      </c>
      <c r="B120" s="55">
        <v>50467974870</v>
      </c>
      <c r="C120" s="10" t="s">
        <v>10</v>
      </c>
      <c r="D120" s="63">
        <v>9.1</v>
      </c>
      <c r="E120" s="57" t="s">
        <v>93</v>
      </c>
      <c r="G120" s="48"/>
      <c r="H120" s="12"/>
      <c r="I120" s="20"/>
    </row>
    <row r="121" spans="1:9" ht="14.1" customHeight="1" x14ac:dyDescent="0.25">
      <c r="A121" s="58" t="s">
        <v>194</v>
      </c>
      <c r="B121" s="55">
        <v>70108447975</v>
      </c>
      <c r="C121" s="10" t="s">
        <v>26</v>
      </c>
      <c r="D121" s="63">
        <v>686.06</v>
      </c>
      <c r="E121" s="57" t="s">
        <v>93</v>
      </c>
      <c r="G121" s="48"/>
      <c r="H121" s="12"/>
      <c r="I121" s="20"/>
    </row>
    <row r="122" spans="1:9" ht="14.1" customHeight="1" x14ac:dyDescent="0.25">
      <c r="A122" s="51" t="s">
        <v>17</v>
      </c>
      <c r="B122" s="52">
        <v>71623616932</v>
      </c>
      <c r="C122" s="10" t="s">
        <v>18</v>
      </c>
      <c r="D122" s="63">
        <v>439.92</v>
      </c>
      <c r="E122" s="61" t="s">
        <v>49</v>
      </c>
    </row>
    <row r="123" spans="1:9" ht="14.25" customHeight="1" x14ac:dyDescent="0.25">
      <c r="A123" s="51" t="s">
        <v>50</v>
      </c>
      <c r="B123" s="52">
        <v>83570236060</v>
      </c>
      <c r="C123" s="10" t="s">
        <v>51</v>
      </c>
      <c r="D123" s="63">
        <v>1224.97</v>
      </c>
      <c r="E123" s="57" t="s">
        <v>16</v>
      </c>
      <c r="G123" s="11"/>
    </row>
    <row r="124" spans="1:9" ht="14.1" customHeight="1" x14ac:dyDescent="0.25">
      <c r="A124" s="51" t="s">
        <v>52</v>
      </c>
      <c r="B124" s="52">
        <v>48613947457</v>
      </c>
      <c r="C124" s="10" t="s">
        <v>10</v>
      </c>
      <c r="D124" s="63">
        <v>1603.88</v>
      </c>
      <c r="E124" s="57" t="s">
        <v>16</v>
      </c>
      <c r="G124" s="11"/>
    </row>
    <row r="125" spans="1:9" ht="14.1" customHeight="1" x14ac:dyDescent="0.25">
      <c r="A125" s="51" t="s">
        <v>53</v>
      </c>
      <c r="B125" s="65">
        <v>80649374262</v>
      </c>
      <c r="C125" s="56" t="s">
        <v>10</v>
      </c>
      <c r="D125" s="63">
        <v>1148.5999999999999</v>
      </c>
      <c r="E125" s="57" t="s">
        <v>16</v>
      </c>
    </row>
    <row r="126" spans="1:9" ht="14.1" customHeight="1" x14ac:dyDescent="0.25">
      <c r="A126" s="51" t="s">
        <v>189</v>
      </c>
      <c r="B126" s="52">
        <v>94989605030</v>
      </c>
      <c r="C126" s="69" t="s">
        <v>10</v>
      </c>
      <c r="D126" s="63">
        <v>1044.49</v>
      </c>
      <c r="E126" s="57" t="s">
        <v>16</v>
      </c>
    </row>
    <row r="127" spans="1:9" ht="14.1" customHeight="1" x14ac:dyDescent="0.25">
      <c r="A127" s="51" t="s">
        <v>54</v>
      </c>
      <c r="B127" s="52">
        <v>7179054100</v>
      </c>
      <c r="C127" s="10" t="s">
        <v>10</v>
      </c>
      <c r="D127" s="63">
        <v>972.36</v>
      </c>
      <c r="E127" s="57" t="s">
        <v>16</v>
      </c>
    </row>
    <row r="128" spans="1:9" ht="14.1" customHeight="1" x14ac:dyDescent="0.25">
      <c r="A128" s="51" t="s">
        <v>55</v>
      </c>
      <c r="B128" s="52">
        <v>76842508189</v>
      </c>
      <c r="C128" s="10" t="s">
        <v>10</v>
      </c>
      <c r="D128" s="63">
        <v>800.31</v>
      </c>
      <c r="E128" s="57" t="s">
        <v>16</v>
      </c>
    </row>
    <row r="129" spans="1:5" ht="14.1" customHeight="1" x14ac:dyDescent="0.25">
      <c r="A129" s="51" t="s">
        <v>56</v>
      </c>
      <c r="B129" s="52">
        <v>35857672807</v>
      </c>
      <c r="C129" s="10" t="s">
        <v>13</v>
      </c>
      <c r="D129" s="68">
        <v>1641.18</v>
      </c>
      <c r="E129" s="57" t="s">
        <v>16</v>
      </c>
    </row>
    <row r="130" spans="1:5" ht="14.1" customHeight="1" x14ac:dyDescent="0.25">
      <c r="A130" s="58" t="s">
        <v>57</v>
      </c>
      <c r="B130" s="55">
        <v>44138062462</v>
      </c>
      <c r="C130" s="59" t="s">
        <v>58</v>
      </c>
      <c r="D130" s="63">
        <v>935.27</v>
      </c>
      <c r="E130" s="57" t="s">
        <v>16</v>
      </c>
    </row>
    <row r="131" spans="1:5" ht="14.1" customHeight="1" x14ac:dyDescent="0.25">
      <c r="A131" s="58" t="s">
        <v>175</v>
      </c>
      <c r="B131" s="55">
        <v>60445358686</v>
      </c>
      <c r="C131" s="59" t="s">
        <v>10</v>
      </c>
      <c r="D131" s="63">
        <v>361.91</v>
      </c>
      <c r="E131" s="57" t="s">
        <v>93</v>
      </c>
    </row>
    <row r="132" spans="1:5" ht="14.1" customHeight="1" x14ac:dyDescent="0.25">
      <c r="A132" s="58" t="s">
        <v>184</v>
      </c>
      <c r="B132" s="55">
        <v>2059736476</v>
      </c>
      <c r="C132" s="59" t="s">
        <v>10</v>
      </c>
      <c r="D132" s="63">
        <v>908.94</v>
      </c>
      <c r="E132" s="57" t="s">
        <v>93</v>
      </c>
    </row>
    <row r="133" spans="1:5" ht="14.1" customHeight="1" x14ac:dyDescent="0.25">
      <c r="A133" s="51" t="s">
        <v>59</v>
      </c>
      <c r="B133" s="52">
        <v>41317489366</v>
      </c>
      <c r="C133" s="10" t="s">
        <v>60</v>
      </c>
      <c r="D133" s="63">
        <v>18.489999999999998</v>
      </c>
      <c r="E133" s="57" t="s">
        <v>61</v>
      </c>
    </row>
    <row r="134" spans="1:5" ht="14.1" customHeight="1" x14ac:dyDescent="0.25">
      <c r="A134" s="51" t="s">
        <v>62</v>
      </c>
      <c r="B134" s="64">
        <v>43965974818</v>
      </c>
      <c r="C134" s="10" t="s">
        <v>10</v>
      </c>
      <c r="D134" s="63">
        <v>105.06</v>
      </c>
      <c r="E134" s="57" t="s">
        <v>63</v>
      </c>
    </row>
    <row r="135" spans="1:5" ht="14.1" customHeight="1" x14ac:dyDescent="0.25">
      <c r="A135" s="51" t="s">
        <v>64</v>
      </c>
      <c r="B135" s="52">
        <v>63073332379</v>
      </c>
      <c r="C135" s="10" t="s">
        <v>10</v>
      </c>
      <c r="D135" s="63">
        <v>1935.23</v>
      </c>
      <c r="E135" s="57" t="s">
        <v>65</v>
      </c>
    </row>
    <row r="136" spans="1:5" ht="14.1" customHeight="1" x14ac:dyDescent="0.25">
      <c r="A136" s="51" t="s">
        <v>195</v>
      </c>
      <c r="B136" s="52">
        <v>75550985023</v>
      </c>
      <c r="C136" s="10" t="s">
        <v>10</v>
      </c>
      <c r="D136" s="63">
        <v>10779.45</v>
      </c>
      <c r="E136" s="57" t="s">
        <v>196</v>
      </c>
    </row>
    <row r="137" spans="1:5" ht="14.1" customHeight="1" x14ac:dyDescent="0.25">
      <c r="A137" s="51" t="s">
        <v>20</v>
      </c>
      <c r="B137" s="52">
        <v>27759560625</v>
      </c>
      <c r="C137" s="10" t="s">
        <v>10</v>
      </c>
      <c r="D137" s="63">
        <v>1776.93</v>
      </c>
      <c r="E137" s="57" t="s">
        <v>79</v>
      </c>
    </row>
    <row r="138" spans="1:5" ht="14.1" customHeight="1" x14ac:dyDescent="0.25">
      <c r="A138" s="51" t="s">
        <v>66</v>
      </c>
      <c r="B138" s="52">
        <v>56149360107</v>
      </c>
      <c r="C138" s="10" t="s">
        <v>13</v>
      </c>
      <c r="D138" s="63">
        <v>15.77</v>
      </c>
      <c r="E138" s="57" t="s">
        <v>14</v>
      </c>
    </row>
    <row r="139" spans="1:5" ht="14.1" customHeight="1" x14ac:dyDescent="0.25">
      <c r="A139" s="51" t="s">
        <v>66</v>
      </c>
      <c r="B139" s="52">
        <v>56149360107</v>
      </c>
      <c r="C139" s="10" t="s">
        <v>13</v>
      </c>
      <c r="D139" s="63">
        <v>211.78</v>
      </c>
      <c r="E139" s="57" t="s">
        <v>93</v>
      </c>
    </row>
    <row r="140" spans="1:5" ht="14.1" customHeight="1" x14ac:dyDescent="0.25">
      <c r="A140" s="51" t="s">
        <v>66</v>
      </c>
      <c r="B140" s="52">
        <v>56149360107</v>
      </c>
      <c r="C140" s="10" t="s">
        <v>13</v>
      </c>
      <c r="D140" s="63">
        <v>823.51</v>
      </c>
      <c r="E140" s="61" t="s">
        <v>21</v>
      </c>
    </row>
    <row r="141" spans="1:5" ht="14.1" customHeight="1" x14ac:dyDescent="0.25">
      <c r="A141" s="51" t="s">
        <v>66</v>
      </c>
      <c r="B141" s="52">
        <v>56149360107</v>
      </c>
      <c r="C141" s="10" t="s">
        <v>13</v>
      </c>
      <c r="D141" s="63">
        <v>32.090000000000003</v>
      </c>
      <c r="E141" s="61" t="s">
        <v>140</v>
      </c>
    </row>
    <row r="142" spans="1:5" ht="14.1" customHeight="1" x14ac:dyDescent="0.25">
      <c r="A142" s="51" t="s">
        <v>159</v>
      </c>
      <c r="B142" s="52">
        <v>64546066176</v>
      </c>
      <c r="C142" s="10" t="s">
        <v>10</v>
      </c>
      <c r="D142" s="68">
        <v>16.63</v>
      </c>
      <c r="E142" s="61" t="s">
        <v>78</v>
      </c>
    </row>
    <row r="143" spans="1:5" ht="14.1" customHeight="1" x14ac:dyDescent="0.25">
      <c r="A143" s="51" t="s">
        <v>159</v>
      </c>
      <c r="B143" s="52">
        <v>64546066176</v>
      </c>
      <c r="C143" s="10" t="s">
        <v>10</v>
      </c>
      <c r="D143" s="68">
        <v>1100</v>
      </c>
      <c r="E143" s="61" t="s">
        <v>160</v>
      </c>
    </row>
    <row r="144" spans="1:5" ht="14.1" customHeight="1" x14ac:dyDescent="0.25">
      <c r="A144" s="51" t="s">
        <v>181</v>
      </c>
      <c r="B144" s="52">
        <v>87939104217</v>
      </c>
      <c r="C144" s="10" t="s">
        <v>10</v>
      </c>
      <c r="D144" s="68">
        <v>107.74</v>
      </c>
      <c r="E144" s="61" t="s">
        <v>182</v>
      </c>
    </row>
    <row r="145" spans="1:5" ht="14.1" customHeight="1" x14ac:dyDescent="0.25">
      <c r="A145" s="51" t="s">
        <v>167</v>
      </c>
      <c r="B145" s="52">
        <v>29524210204</v>
      </c>
      <c r="C145" s="10" t="s">
        <v>10</v>
      </c>
      <c r="D145" s="68">
        <v>150.63</v>
      </c>
      <c r="E145" s="61" t="s">
        <v>166</v>
      </c>
    </row>
    <row r="146" spans="1:5" ht="14.1" customHeight="1" x14ac:dyDescent="0.25">
      <c r="A146" s="51" t="s">
        <v>183</v>
      </c>
      <c r="B146" s="52">
        <v>81793146560</v>
      </c>
      <c r="C146" s="10" t="s">
        <v>10</v>
      </c>
      <c r="D146" s="68">
        <v>451.93</v>
      </c>
      <c r="E146" s="61" t="s">
        <v>166</v>
      </c>
    </row>
    <row r="147" spans="1:5" ht="14.1" customHeight="1" x14ac:dyDescent="0.25">
      <c r="A147" s="51" t="s">
        <v>172</v>
      </c>
      <c r="B147" s="52">
        <v>12631083049</v>
      </c>
      <c r="C147" s="10" t="s">
        <v>10</v>
      </c>
      <c r="D147" s="68">
        <v>322.16000000000003</v>
      </c>
      <c r="E147" s="61" t="s">
        <v>171</v>
      </c>
    </row>
    <row r="148" spans="1:5" ht="14.1" customHeight="1" x14ac:dyDescent="0.25">
      <c r="A148" s="51" t="s">
        <v>197</v>
      </c>
      <c r="B148" s="52">
        <v>47557911343</v>
      </c>
      <c r="C148" s="10" t="s">
        <v>13</v>
      </c>
      <c r="D148" s="68">
        <v>561.64</v>
      </c>
      <c r="E148" s="61" t="s">
        <v>171</v>
      </c>
    </row>
    <row r="149" spans="1:5" ht="14.1" customHeight="1" x14ac:dyDescent="0.25">
      <c r="A149" s="51" t="s">
        <v>198</v>
      </c>
      <c r="B149" s="52">
        <v>74867487620</v>
      </c>
      <c r="C149" s="10" t="s">
        <v>48</v>
      </c>
      <c r="D149" s="68">
        <v>208.33</v>
      </c>
      <c r="E149" s="61" t="s">
        <v>140</v>
      </c>
    </row>
    <row r="150" spans="1:5" ht="14.1" customHeight="1" x14ac:dyDescent="0.25">
      <c r="A150" s="51" t="s">
        <v>199</v>
      </c>
      <c r="B150" s="52">
        <v>72300130018</v>
      </c>
      <c r="C150" s="10" t="s">
        <v>13</v>
      </c>
      <c r="D150" s="68">
        <v>360</v>
      </c>
      <c r="E150" s="61" t="s">
        <v>171</v>
      </c>
    </row>
    <row r="151" spans="1:5" ht="14.1" customHeight="1" x14ac:dyDescent="0.25">
      <c r="A151" s="51" t="s">
        <v>199</v>
      </c>
      <c r="B151" s="52">
        <v>72300130018</v>
      </c>
      <c r="C151" s="10" t="s">
        <v>13</v>
      </c>
      <c r="D151" s="68">
        <v>620</v>
      </c>
      <c r="E151" s="61" t="s">
        <v>200</v>
      </c>
    </row>
    <row r="152" spans="1:5" ht="14.1" customHeight="1" x14ac:dyDescent="0.25">
      <c r="A152" s="51" t="s">
        <v>164</v>
      </c>
      <c r="B152" s="52">
        <v>90174095121</v>
      </c>
      <c r="C152" s="10" t="s">
        <v>10</v>
      </c>
      <c r="D152" s="68">
        <v>79.66</v>
      </c>
      <c r="E152" s="61" t="s">
        <v>165</v>
      </c>
    </row>
    <row r="153" spans="1:5" ht="14.1" customHeight="1" x14ac:dyDescent="0.25">
      <c r="A153" s="51" t="s">
        <v>174</v>
      </c>
      <c r="B153" s="52">
        <v>47418597158</v>
      </c>
      <c r="C153" s="10" t="s">
        <v>10</v>
      </c>
      <c r="D153" s="68">
        <v>1152.5</v>
      </c>
      <c r="E153" s="61" t="s">
        <v>165</v>
      </c>
    </row>
    <row r="154" spans="1:5" ht="14.1" customHeight="1" x14ac:dyDescent="0.25">
      <c r="A154" s="51" t="s">
        <v>203</v>
      </c>
      <c r="B154" s="52"/>
      <c r="C154" s="10" t="s">
        <v>204</v>
      </c>
      <c r="D154" s="68">
        <v>388.58</v>
      </c>
      <c r="E154" s="61" t="s">
        <v>171</v>
      </c>
    </row>
    <row r="155" spans="1:5" ht="14.1" customHeight="1" x14ac:dyDescent="0.25">
      <c r="A155" s="51" t="s">
        <v>176</v>
      </c>
      <c r="B155" s="52">
        <v>50730247993</v>
      </c>
      <c r="C155" s="10" t="s">
        <v>177</v>
      </c>
      <c r="D155" s="68">
        <v>25.26</v>
      </c>
      <c r="E155" s="61" t="s">
        <v>178</v>
      </c>
    </row>
    <row r="156" spans="1:5" ht="14.1" customHeight="1" x14ac:dyDescent="0.25">
      <c r="A156" s="51" t="s">
        <v>187</v>
      </c>
      <c r="B156" s="52">
        <v>17055681355</v>
      </c>
      <c r="C156" s="10" t="s">
        <v>13</v>
      </c>
      <c r="D156" s="68">
        <v>89.14</v>
      </c>
      <c r="E156" s="61" t="s">
        <v>165</v>
      </c>
    </row>
    <row r="157" spans="1:5" ht="14.1" customHeight="1" x14ac:dyDescent="0.25">
      <c r="A157" s="51" t="s">
        <v>188</v>
      </c>
      <c r="B157" s="52">
        <v>17055681355</v>
      </c>
      <c r="C157" s="10" t="s">
        <v>13</v>
      </c>
      <c r="D157" s="68">
        <v>235.72</v>
      </c>
      <c r="E157" s="61" t="s">
        <v>178</v>
      </c>
    </row>
    <row r="158" spans="1:5" ht="14.1" customHeight="1" x14ac:dyDescent="0.25">
      <c r="A158" s="51" t="s">
        <v>201</v>
      </c>
      <c r="B158" s="52">
        <v>8341656499</v>
      </c>
      <c r="C158" s="10" t="s">
        <v>10</v>
      </c>
      <c r="D158" s="68">
        <v>65.53</v>
      </c>
      <c r="E158" s="61" t="s">
        <v>202</v>
      </c>
    </row>
    <row r="159" spans="1:5" ht="14.1" customHeight="1" x14ac:dyDescent="0.25">
      <c r="A159" s="51" t="s">
        <v>205</v>
      </c>
      <c r="B159" s="52">
        <v>64942661827</v>
      </c>
      <c r="C159" s="10" t="s">
        <v>26</v>
      </c>
      <c r="D159" s="68">
        <v>61.96</v>
      </c>
      <c r="E159" s="61" t="s">
        <v>165</v>
      </c>
    </row>
    <row r="160" spans="1:5" ht="14.1" customHeight="1" x14ac:dyDescent="0.25">
      <c r="A160" s="51" t="s">
        <v>186</v>
      </c>
      <c r="B160" s="52">
        <v>8380827668</v>
      </c>
      <c r="C160" s="10" t="s">
        <v>26</v>
      </c>
      <c r="D160" s="68">
        <v>400</v>
      </c>
      <c r="E160" s="61" t="s">
        <v>185</v>
      </c>
    </row>
    <row r="161" spans="1:5" ht="14.1" customHeight="1" x14ac:dyDescent="0.25">
      <c r="A161" s="51" t="s">
        <v>191</v>
      </c>
      <c r="B161" s="52">
        <v>7418646366</v>
      </c>
      <c r="C161" s="10" t="s">
        <v>192</v>
      </c>
      <c r="D161" s="63">
        <v>275</v>
      </c>
      <c r="E161" s="57" t="s">
        <v>193</v>
      </c>
    </row>
    <row r="162" spans="1:5" ht="14.1" customHeight="1" x14ac:dyDescent="0.25">
      <c r="A162" s="51" t="s">
        <v>67</v>
      </c>
      <c r="B162" s="52">
        <v>68419124305</v>
      </c>
      <c r="C162" s="10" t="s">
        <v>10</v>
      </c>
      <c r="D162" s="63">
        <v>10.62</v>
      </c>
      <c r="E162" s="57" t="s">
        <v>68</v>
      </c>
    </row>
    <row r="163" spans="1:5" ht="14.1" customHeight="1" x14ac:dyDescent="0.25">
      <c r="A163" s="51" t="s">
        <v>69</v>
      </c>
      <c r="B163" s="65">
        <v>85821130368</v>
      </c>
      <c r="C163" s="10" t="s">
        <v>10</v>
      </c>
      <c r="D163" s="63">
        <v>83.21</v>
      </c>
      <c r="E163" s="57" t="s">
        <v>25</v>
      </c>
    </row>
    <row r="164" spans="1:5" ht="14.1" customHeight="1" thickBot="1" x14ac:dyDescent="0.3">
      <c r="A164" s="51" t="s">
        <v>168</v>
      </c>
      <c r="B164" s="65">
        <v>64821169885</v>
      </c>
      <c r="C164" s="10" t="s">
        <v>169</v>
      </c>
      <c r="D164" s="63">
        <v>1072</v>
      </c>
      <c r="E164" s="57" t="s">
        <v>170</v>
      </c>
    </row>
    <row r="165" spans="1:5" ht="15.75" thickBot="1" x14ac:dyDescent="0.3">
      <c r="A165" s="42" t="s">
        <v>157</v>
      </c>
      <c r="B165" s="43"/>
      <c r="C165" s="43"/>
      <c r="D165" s="44">
        <f>SUM(D103:D164)</f>
        <v>38514.490000000013</v>
      </c>
      <c r="E165" s="35"/>
    </row>
    <row r="166" spans="1:5" x14ac:dyDescent="0.25">
      <c r="A166" s="45" t="s">
        <v>206</v>
      </c>
    </row>
    <row r="167" spans="1:5" x14ac:dyDescent="0.25">
      <c r="D167" s="46"/>
    </row>
    <row r="169" spans="1:5" x14ac:dyDescent="0.25">
      <c r="D169" s="49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Rajka Šakić</dc:creator>
  <cp:lastModifiedBy>Rajka Šakić</cp:lastModifiedBy>
  <cp:lastPrinted>2025-11-12T11:22:56Z</cp:lastPrinted>
  <dcterms:created xsi:type="dcterms:W3CDTF">2025-08-06T09:23:50Z</dcterms:created>
  <dcterms:modified xsi:type="dcterms:W3CDTF">2025-12-10T16:04:04Z</dcterms:modified>
</cp:coreProperties>
</file>